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25" activeTab="0"/>
  </bookViews>
  <sheets>
    <sheet name="PONIKVE EKO OTOK KRK" sheetId="1" r:id="rId1"/>
    <sheet name="PRIHODI EKO" sheetId="2" r:id="rId2"/>
    <sheet name="raspodjela troškova usluga" sheetId="3" state="hidden" r:id="rId3"/>
  </sheets>
  <definedNames>
    <definedName name="_xlfn.GAMMA" hidden="1">#NAME?</definedName>
    <definedName name="_xlnm.Print_Area" localSheetId="0">'PONIKVE EKO OTOK KRK'!$A$1:$G$110</definedName>
    <definedName name="_xlnm.Print_Area" localSheetId="1">'PRIHODI EKO'!$A$1:$G$38</definedName>
    <definedName name="_xlnm.Print_Titles" localSheetId="0">'PONIKVE EKO OTOK KRK'!$1:$2</definedName>
  </definedNames>
  <calcPr fullCalcOnLoad="1"/>
</workbook>
</file>

<file path=xl/sharedStrings.xml><?xml version="1.0" encoding="utf-8"?>
<sst xmlns="http://schemas.openxmlformats.org/spreadsheetml/2006/main" count="257" uniqueCount="217">
  <si>
    <t>Pijesak</t>
  </si>
  <si>
    <t>Jalovina</t>
  </si>
  <si>
    <t>Beton</t>
  </si>
  <si>
    <t>Elektro materijal</t>
  </si>
  <si>
    <t>Ostali potrošni materijal</t>
  </si>
  <si>
    <t>Sitan inventar</t>
  </si>
  <si>
    <t>UREDSKI MATERIJAL</t>
  </si>
  <si>
    <t>ZAŠTITNA ODJEĆA</t>
  </si>
  <si>
    <t>ENERGIJA, GORIVO I MAZIVO</t>
  </si>
  <si>
    <t>Struja</t>
  </si>
  <si>
    <t>Benzin</t>
  </si>
  <si>
    <t>Dizel</t>
  </si>
  <si>
    <t>PRIJEVOZNE USLUGE</t>
  </si>
  <si>
    <t>POŠTARINA</t>
  </si>
  <si>
    <t>TELEKOMUNIKACIJE</t>
  </si>
  <si>
    <t>USLUGE ODRŽAVANJA</t>
  </si>
  <si>
    <t>Tahografi ter.vozila</t>
  </si>
  <si>
    <t>Popravak i servis vozila</t>
  </si>
  <si>
    <t>Protektiranje guma</t>
  </si>
  <si>
    <t>OSTALI TROŠKOVI</t>
  </si>
  <si>
    <t>TEH.PREGLEDI VOZILA</t>
  </si>
  <si>
    <t>OSTALE USLUGE</t>
  </si>
  <si>
    <t>Dezinsekcija</t>
  </si>
  <si>
    <t>Zdravstvene usluge</t>
  </si>
  <si>
    <t>Intelektualne usluge</t>
  </si>
  <si>
    <t>Usluge revizije</t>
  </si>
  <si>
    <t>RTV pretplata</t>
  </si>
  <si>
    <t>Projekt Eko otok Krk</t>
  </si>
  <si>
    <t>AMORTIZACIJA</t>
  </si>
  <si>
    <t>TROŠKOVI SLUŽBENOG PUTA</t>
  </si>
  <si>
    <t>PRIJEVOZ S/NA RAD</t>
  </si>
  <si>
    <t>REPREZENTACIJA</t>
  </si>
  <si>
    <t>PREMIJE OSIGURANJA</t>
  </si>
  <si>
    <t>RAZNI DOPRINOSI I NAKNADE</t>
  </si>
  <si>
    <t>BANKARSKE USLUGE I PROVIZIJE</t>
  </si>
  <si>
    <t>STRUČNO OBRAZOVANJE</t>
  </si>
  <si>
    <t>BRUTO PLAĆE</t>
  </si>
  <si>
    <t>MATERIJALNA PRAVA ZAPOSLENIH</t>
  </si>
  <si>
    <t>KAMATE</t>
  </si>
  <si>
    <t>NEG.TEČAJNE RAZLIKE</t>
  </si>
  <si>
    <t>IZVANREDNI RASHODI</t>
  </si>
  <si>
    <t>Promidžbe-donacije</t>
  </si>
  <si>
    <t>UKUPNI RASHODI</t>
  </si>
  <si>
    <t>UKUPNI PRIHODI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</si>
  <si>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</si>
  <si>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</si>
  <si>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</si>
  <si>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</si>
  <si>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</si>
  <si>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</si>
  <si>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</si>
  <si>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</si>
  <si>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</si>
  <si>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</si>
  <si>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</si>
  <si>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</si>
  <si>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</si>
  <si>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</si>
  <si>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</si>
  <si>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</si>
  <si>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</si>
  <si>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</si>
  <si>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</si>
  <si>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</si>
  <si>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</si>
  <si>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</si>
  <si>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</si>
  <si>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</si>
  <si>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</si>
  <si>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</si>
  <si>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</si>
  <si>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</si>
  <si>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</si>
  <si>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</si>
  <si>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</si>
  <si>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</si>
  <si>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</si>
  <si>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</si>
  <si>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</si>
  <si>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Elektro radovi i elektrooprema</t>
  </si>
  <si>
    <t>Servis opreme i mjernih instrumenata</t>
  </si>
  <si>
    <t>KOMUNALNE USLUGE</t>
  </si>
  <si>
    <t>OST.DOPRINOSI NA BRUTO PLAĆU</t>
  </si>
  <si>
    <t>NEOTP.VRIJED. IMOVINE</t>
  </si>
  <si>
    <t>OTPIS POTRAŽ.-VRIJED.USKLAĐENJE</t>
  </si>
  <si>
    <t>CESTARINA,TUNEL,PARKING</t>
  </si>
  <si>
    <t>Odvoz opasnog otpada</t>
  </si>
  <si>
    <t>Zaštita na radu/zaštita od požara</t>
  </si>
  <si>
    <t>Rezervni djelovi, auto gume</t>
  </si>
  <si>
    <t>Grafičke usluge, tisak, design</t>
  </si>
  <si>
    <t>Sudski troškovi i pristojbe</t>
  </si>
  <si>
    <t>Dobava i prijevoz jalovine</t>
  </si>
  <si>
    <t>Dizel gorivo na deponiji</t>
  </si>
  <si>
    <t>Usluga odvoza otpada</t>
  </si>
  <si>
    <t>Prigodna nagrada (neoporezivo)</t>
  </si>
  <si>
    <t>Javni bilježnik, odvjetnik</t>
  </si>
  <si>
    <t>Mazivo, plin</t>
  </si>
  <si>
    <t>Održavanje (PO)SAM, rec.dvorište</t>
  </si>
  <si>
    <t>Oglasi, javna nabava</t>
  </si>
  <si>
    <t>Protupožarni aparati</t>
  </si>
  <si>
    <t>Doprinos za šume</t>
  </si>
  <si>
    <t>Ostale članarine</t>
  </si>
  <si>
    <t>Komunalna naknada</t>
  </si>
  <si>
    <t>Tjelesna zaštita na deponiji</t>
  </si>
  <si>
    <t>privreda</t>
  </si>
  <si>
    <t>domaćinstva</t>
  </si>
  <si>
    <t>kamate po viđenju i oročenju</t>
  </si>
  <si>
    <t>zatezne kamate</t>
  </si>
  <si>
    <t>kamate od pozajmica radnicima</t>
  </si>
  <si>
    <t>naknada štete od osiguranja</t>
  </si>
  <si>
    <t>prihod proteklih godina</t>
  </si>
  <si>
    <t>ostali prihodi</t>
  </si>
  <si>
    <t>naplaćene ovrhe, otpisi, sudski troškovi</t>
  </si>
  <si>
    <t>ZBRINJAVANJE OTPADA</t>
  </si>
  <si>
    <t>PRODAJA SEKUNDARNIH SIROVINA</t>
  </si>
  <si>
    <t>AMBALAŽNI OTPAD</t>
  </si>
  <si>
    <t>hoteli, autokampovi, odmarališta</t>
  </si>
  <si>
    <t>marine</t>
  </si>
  <si>
    <t>odvoz kontejnera po m3</t>
  </si>
  <si>
    <t>odvoz otpada - ugovori</t>
  </si>
  <si>
    <t>korištenje deponije</t>
  </si>
  <si>
    <t>PONIKVE USLUGA d.o.o.</t>
  </si>
  <si>
    <t>zbrinjavanje zelenog otpada na kompostani</t>
  </si>
  <si>
    <t>MATERIJAL</t>
  </si>
  <si>
    <t>UG. O DJELU S DOPRINOSIMA</t>
  </si>
  <si>
    <t>FOTONAP.POSTROJENJE - EL.ENERGIJA</t>
  </si>
  <si>
    <t>HGK</t>
  </si>
  <si>
    <t>Održavanje fotonap.kolektora</t>
  </si>
  <si>
    <t>BRUTO PLAĆA U NARAVI S DOPRINOSIMA</t>
  </si>
  <si>
    <t>Materijal za javnu rasvjetu</t>
  </si>
  <si>
    <t>Ostali troškovi prijevoza (ambal.staklo i sl.)</t>
  </si>
  <si>
    <t>ukupan trošak usluge</t>
  </si>
  <si>
    <t>Održavanje zelenih površina</t>
  </si>
  <si>
    <t>kamate po kreditima</t>
  </si>
  <si>
    <t>ukupni prihodi</t>
  </si>
  <si>
    <t>ukupni rashodi</t>
  </si>
  <si>
    <t>prodaja vozila, opreme</t>
  </si>
  <si>
    <t>Održavanje plinskog sustava na deponiji</t>
  </si>
  <si>
    <t>Naknada za uređenje voda</t>
  </si>
  <si>
    <t>Usluga najma</t>
  </si>
  <si>
    <t>Održavanje optičke mreže</t>
  </si>
  <si>
    <t>NAKN.ZAPOŠ.OSOBA S INVALIDITETOM</t>
  </si>
  <si>
    <t>RASHOD PROT.GOD. I INVENT.RASHOD</t>
  </si>
  <si>
    <t>RAZNI POREZI I DAVANJA (vozila i društvo)</t>
  </si>
  <si>
    <t>Kontr.otp.voda,plinova, nadzor DDD mjera</t>
  </si>
  <si>
    <t>Održavanje javne rasvjete</t>
  </si>
  <si>
    <t>Ostale usluge (mob.praćenje,usit.zel.otpada)</t>
  </si>
  <si>
    <t>Usluge za druge</t>
  </si>
  <si>
    <t>ODRŽ. I UPRAV. JAVNOM RASVJETOM</t>
  </si>
  <si>
    <t>Zbrinjavanje otpada-Marišćina</t>
  </si>
  <si>
    <t>KOMUNALIJE</t>
  </si>
  <si>
    <t>ENERGETIKA</t>
  </si>
  <si>
    <t>Održavanje upravne zgrade</t>
  </si>
  <si>
    <t>Naknada Hrote</t>
  </si>
  <si>
    <t>Održavanje punionica</t>
  </si>
  <si>
    <t>Održavanje elektr.bicikli</t>
  </si>
  <si>
    <t>pokriće plaće u naravi</t>
  </si>
  <si>
    <t>Poklon bon (neoporezivo)</t>
  </si>
  <si>
    <t>Nagrada za rad (neoporezivo)</t>
  </si>
  <si>
    <t>Jubilarne nagrade (neoporezivo)</t>
  </si>
  <si>
    <t>Otpremnina (neoporezivo)</t>
  </si>
  <si>
    <t>Materijal EKI</t>
  </si>
  <si>
    <t>PRODANI MATERIJAL SA SKLADIŠTA</t>
  </si>
  <si>
    <t>ostvareno 2021.</t>
  </si>
  <si>
    <t>plan 2022.</t>
  </si>
  <si>
    <t>Zbrinjavanje glomaznog otpada</t>
  </si>
  <si>
    <t xml:space="preserve">Zbrinjavanje reciklabilnih frakcija </t>
  </si>
  <si>
    <t>Dobrovoljno mirovinsko III stup (bruto plaća)</t>
  </si>
  <si>
    <t>TROŠKOVI EU PROJEKTA</t>
  </si>
  <si>
    <t>36.</t>
  </si>
  <si>
    <t>Smrtni slučaj, pomoć za bolovanje (neoporezivo)</t>
  </si>
  <si>
    <t>Podjela društva (rashod od prodaje posl.udj)</t>
  </si>
  <si>
    <t>Prigodni poklon djeci</t>
  </si>
  <si>
    <t>Održavanje komp.programa</t>
  </si>
  <si>
    <t>ostvareno 2022.</t>
  </si>
  <si>
    <t>ostvareno 2022. / ostvareno 2021.</t>
  </si>
  <si>
    <t xml:space="preserve">1. </t>
  </si>
  <si>
    <t xml:space="preserve">POSLOVNI PRIHODI </t>
  </si>
  <si>
    <t>1.1.</t>
  </si>
  <si>
    <t>2.2.</t>
  </si>
  <si>
    <t>3.3.</t>
  </si>
  <si>
    <t>1.3.</t>
  </si>
  <si>
    <t>1.5.</t>
  </si>
  <si>
    <t>1.6.</t>
  </si>
  <si>
    <t>3.5.</t>
  </si>
  <si>
    <t>1.7.</t>
  </si>
  <si>
    <t>FINANCIJSKI PRIHODI</t>
  </si>
  <si>
    <t>2.1.</t>
  </si>
  <si>
    <t>2.3.</t>
  </si>
  <si>
    <t>Prodaja poslovnih udjela</t>
  </si>
  <si>
    <t xml:space="preserve">OSTALI POSLOVNI PRIHODI </t>
  </si>
  <si>
    <t>3.1.</t>
  </si>
  <si>
    <t>3.2.</t>
  </si>
  <si>
    <t>3.4.</t>
  </si>
  <si>
    <t>3.6.</t>
  </si>
  <si>
    <t>3.7.</t>
  </si>
  <si>
    <t>3.8.</t>
  </si>
  <si>
    <t>3.9.</t>
  </si>
  <si>
    <t>3.10.</t>
  </si>
  <si>
    <t>3.11.</t>
  </si>
  <si>
    <t>2.5.</t>
  </si>
  <si>
    <t xml:space="preserve">OSTALI PRIHODI </t>
  </si>
  <si>
    <t>2.4.</t>
  </si>
  <si>
    <t>pozitivne tečajne razlike</t>
  </si>
  <si>
    <t>sredstva vlade za struju</t>
  </si>
  <si>
    <t>1.2.</t>
  </si>
  <si>
    <t>1.4..</t>
  </si>
  <si>
    <t xml:space="preserve"> </t>
  </si>
  <si>
    <t>rebalans plana 2022.</t>
  </si>
  <si>
    <t>ostvareno 2022. / reb. plana  2022.</t>
  </si>
  <si>
    <t>najam EKI (DTK), POSAM Krk</t>
  </si>
  <si>
    <t>usluga za druge</t>
  </si>
  <si>
    <t>EU projekti</t>
  </si>
  <si>
    <t>odgođeni prihodi</t>
  </si>
  <si>
    <t>PRIHODI</t>
  </si>
  <si>
    <t>DOBIT PRIJE OPOREZIVANJA</t>
  </si>
  <si>
    <t>RASHODI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</si>
</sst>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#,##0.00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%"/>
    <numFmt numFmtId="174" formatCode="#,##0.0000000"/>
    <numFmt numFmtId="175" formatCode="[$-41A]d\.\ mmmm\ yyyy\."/>
    <numFmt numFmtId="176" formatCode="0.0000"/>
    <numFmt numFmtId="177" formatCode="_-* #,##0\ _k_n_-;\-* #,##0\ _k_n_-;_-* &quot;-&quot;??\ _k_n_-;_-@_-"/>
    <numFmt numFmtId="178" formatCode="#,##0\ &quot;kn&quot;"/>
    <numFmt numFmtId="179" formatCode="#,##0.00\ _k_n"/>
    <numFmt numFmtId="180" formatCode="00000"/>
    <numFmt numFmtId="181" formatCode="0.0"/>
    <numFmt numFmtId="182" formatCode="_-* #,##0.000\ _k_n_-;\-* #,##0.000\ _k_n_-;_-* &quot;-&quot;??\ _k_n_-;_-@_-"/>
    <numFmt numFmtId="183" formatCode="_-* #,##0.0\ _k_n_-;\-* #,##0.0\ _k_n_-;_-* &quot;-&quot;??\ _k_n_-;_-@_-"/>
    <numFmt numFmtId="184" formatCode="#,##0.00_ ;\-#,##0.00\ "/>
    <numFmt numFmtId="185" formatCode="#,##0.000_ ;\-#,##0.000\ "/>
    <numFmt numFmtId="186" formatCode="#,##0.0_ ;\-#,##0.0\ "/>
    <numFmt numFmtId="187" formatCode="#,##0_ ;\-#,##0\ "/>
    <numFmt numFmtId="188" formatCode="0.000"/>
    <numFmt numFmtId="189" formatCode="#,##0.00\ &quot;kn&quot;"/>
    <numFmt numFmtId="190" formatCode="#,##0.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58">
      <alignment/>
      <protection/>
    </xf>
    <xf numFmtId="0" fontId="0" fillId="0" borderId="10" xfId="58" applyBorder="1">
      <alignment/>
      <protection/>
    </xf>
    <xf numFmtId="10" fontId="0" fillId="0" borderId="10" xfId="58" applyNumberFormat="1" applyBorder="1">
      <alignment/>
      <protection/>
    </xf>
    <xf numFmtId="4" fontId="0" fillId="0" borderId="0" xfId="58" applyNumberFormat="1">
      <alignment/>
      <protection/>
    </xf>
    <xf numFmtId="4" fontId="0" fillId="0" borderId="10" xfId="58" applyNumberFormat="1" applyBorder="1">
      <alignment/>
      <protection/>
    </xf>
    <xf numFmtId="10" fontId="0" fillId="0" borderId="0" xfId="58" applyNumberFormat="1">
      <alignment/>
      <protection/>
    </xf>
    <xf numFmtId="0" fontId="4" fillId="33" borderId="0" xfId="58" applyFont="1" applyFill="1" applyAlignment="1">
      <alignment vertical="top"/>
      <protection/>
    </xf>
    <xf numFmtId="4" fontId="4" fillId="34" borderId="10" xfId="58" applyNumberFormat="1" applyFont="1" applyFill="1" applyBorder="1">
      <alignment/>
      <protection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left"/>
    </xf>
    <xf numFmtId="187" fontId="0" fillId="0" borderId="0" xfId="42" applyNumberFormat="1" applyFont="1" applyAlignment="1">
      <alignment horizontal="center"/>
    </xf>
    <xf numFmtId="4" fontId="0" fillId="0" borderId="0" xfId="42" applyNumberFormat="1" applyFont="1" applyAlignment="1">
      <alignment horizontal="center"/>
    </xf>
    <xf numFmtId="10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0" fontId="7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6" fillId="35" borderId="1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4" fontId="0" fillId="0" borderId="0" xfId="42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4" fontId="4" fillId="13" borderId="12" xfId="0" applyNumberFormat="1" applyFont="1" applyFill="1" applyBorder="1" applyAlignment="1">
      <alignment horizontal="right" vertical="center"/>
    </xf>
    <xf numFmtId="4" fontId="4" fillId="13" borderId="12" xfId="42" applyNumberFormat="1" applyFont="1" applyFill="1" applyBorder="1" applyAlignment="1">
      <alignment horizontal="right" vertical="center"/>
    </xf>
    <xf numFmtId="4" fontId="6" fillId="36" borderId="13" xfId="0" applyNumberFormat="1" applyFont="1" applyFill="1" applyBorder="1" applyAlignment="1">
      <alignment horizontal="right" vertical="center" wrapText="1"/>
    </xf>
    <xf numFmtId="4" fontId="6" fillId="36" borderId="11" xfId="0" applyNumberFormat="1" applyFont="1" applyFill="1" applyBorder="1" applyAlignment="1">
      <alignment horizontal="righ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6" fillId="35" borderId="17" xfId="0" applyFont="1" applyFill="1" applyBorder="1" applyAlignment="1">
      <alignment horizontal="left" vertical="center" wrapText="1"/>
    </xf>
    <xf numFmtId="9" fontId="5" fillId="35" borderId="12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4" fontId="5" fillId="35" borderId="11" xfId="42" applyNumberFormat="1" applyFont="1" applyFill="1" applyBorder="1" applyAlignment="1">
      <alignment horizontal="right" vertical="center"/>
    </xf>
    <xf numFmtId="4" fontId="5" fillId="35" borderId="12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35" borderId="19" xfId="0" applyFont="1" applyFill="1" applyBorder="1" applyAlignment="1">
      <alignment horizontal="left" vertical="center"/>
    </xf>
    <xf numFmtId="4" fontId="5" fillId="35" borderId="12" xfId="42" applyNumberFormat="1" applyFont="1" applyFill="1" applyBorder="1" applyAlignment="1">
      <alignment horizontal="right" vertical="center"/>
    </xf>
    <xf numFmtId="4" fontId="43" fillId="35" borderId="12" xfId="42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35" borderId="19" xfId="0" applyFont="1" applyFill="1" applyBorder="1" applyAlignment="1">
      <alignment horizontal="left" vertical="center"/>
    </xf>
    <xf numFmtId="4" fontId="6" fillId="35" borderId="12" xfId="42" applyNumberFormat="1" applyFont="1" applyFill="1" applyBorder="1" applyAlignment="1">
      <alignment horizontal="right" vertical="center"/>
    </xf>
    <xf numFmtId="4" fontId="6" fillId="35" borderId="12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4" fontId="5" fillId="0" borderId="12" xfId="42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9" fontId="5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/>
    </xf>
    <xf numFmtId="4" fontId="5" fillId="35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left" vertical="center"/>
    </xf>
    <xf numFmtId="4" fontId="5" fillId="0" borderId="19" xfId="42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5" fillId="0" borderId="0" xfId="42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6" fillId="35" borderId="0" xfId="49" applyFont="1" applyFill="1" applyBorder="1" applyAlignment="1">
      <alignment horizontal="left" vertical="center"/>
    </xf>
    <xf numFmtId="3" fontId="6" fillId="35" borderId="0" xfId="49" applyNumberFormat="1" applyFont="1" applyFill="1" applyBorder="1" applyAlignment="1">
      <alignment horizontal="right" vertical="center"/>
    </xf>
    <xf numFmtId="4" fontId="6" fillId="35" borderId="0" xfId="49" applyNumberFormat="1" applyFont="1" applyFill="1" applyBorder="1" applyAlignment="1">
      <alignment horizontal="right" vertical="center"/>
    </xf>
    <xf numFmtId="9" fontId="6" fillId="35" borderId="0" xfId="49" applyNumberFormat="1" applyFont="1" applyFill="1" applyBorder="1" applyAlignment="1">
      <alignment horizontal="right" vertical="center"/>
    </xf>
    <xf numFmtId="0" fontId="6" fillId="35" borderId="0" xfId="0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vertical="center"/>
    </xf>
    <xf numFmtId="4" fontId="6" fillId="35" borderId="0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4" fillId="13" borderId="19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 wrapText="1"/>
    </xf>
    <xf numFmtId="0" fontId="6" fillId="13" borderId="18" xfId="0" applyFont="1" applyFill="1" applyBorder="1" applyAlignment="1">
      <alignment horizontal="right" vertical="center"/>
    </xf>
    <xf numFmtId="9" fontId="6" fillId="13" borderId="12" xfId="0" applyNumberFormat="1" applyFont="1" applyFill="1" applyBorder="1" applyAlignment="1">
      <alignment horizontal="right" vertical="center"/>
    </xf>
    <xf numFmtId="9" fontId="6" fillId="35" borderId="12" xfId="0" applyNumberFormat="1" applyFont="1" applyFill="1" applyBorder="1" applyAlignment="1">
      <alignment horizontal="right" vertical="center"/>
    </xf>
    <xf numFmtId="4" fontId="6" fillId="0" borderId="11" xfId="42" applyNumberFormat="1" applyFont="1" applyFill="1" applyBorder="1" applyAlignment="1">
      <alignment vertical="center"/>
    </xf>
    <xf numFmtId="9" fontId="6" fillId="0" borderId="11" xfId="42" applyNumberFormat="1" applyFont="1" applyFill="1" applyBorder="1" applyAlignment="1">
      <alignment horizontal="right" vertical="center"/>
    </xf>
    <xf numFmtId="4" fontId="5" fillId="0" borderId="11" xfId="42" applyNumberFormat="1" applyFont="1" applyFill="1" applyBorder="1" applyAlignment="1">
      <alignment vertical="center"/>
    </xf>
    <xf numFmtId="9" fontId="5" fillId="0" borderId="11" xfId="42" applyNumberFormat="1" applyFont="1" applyFill="1" applyBorder="1" applyAlignment="1">
      <alignment horizontal="right" vertical="center"/>
    </xf>
    <xf numFmtId="4" fontId="5" fillId="0" borderId="12" xfId="39" applyNumberFormat="1" applyFont="1" applyFill="1" applyBorder="1" applyAlignment="1">
      <alignment horizontal="right" vertical="center" wrapText="1"/>
    </xf>
    <xf numFmtId="4" fontId="5" fillId="0" borderId="12" xfId="39" applyNumberFormat="1" applyFont="1" applyFill="1" applyBorder="1" applyAlignment="1">
      <alignment horizontal="right" vertical="center"/>
    </xf>
    <xf numFmtId="4" fontId="6" fillId="0" borderId="12" xfId="39" applyNumberFormat="1" applyFont="1" applyFill="1" applyBorder="1" applyAlignment="1">
      <alignment horizontal="right" vertical="center"/>
    </xf>
    <xf numFmtId="4" fontId="6" fillId="0" borderId="12" xfId="39" applyNumberFormat="1" applyFont="1" applyFill="1" applyBorder="1" applyAlignment="1">
      <alignment horizontal="right" vertical="center" wrapText="1"/>
    </xf>
    <xf numFmtId="0" fontId="6" fillId="29" borderId="18" xfId="49" applyFont="1" applyBorder="1" applyAlignment="1">
      <alignment horizontal="left" vertical="center"/>
    </xf>
    <xf numFmtId="0" fontId="6" fillId="29" borderId="19" xfId="49" applyFont="1" applyBorder="1" applyAlignment="1">
      <alignment horizontal="left" vertical="center"/>
    </xf>
    <xf numFmtId="4" fontId="6" fillId="29" borderId="12" xfId="49" applyNumberFormat="1" applyFont="1" applyBorder="1" applyAlignment="1">
      <alignment horizontal="right" vertical="center"/>
    </xf>
    <xf numFmtId="4" fontId="6" fillId="29" borderId="12" xfId="49" applyNumberFormat="1" applyFont="1" applyBorder="1" applyAlignment="1">
      <alignment vertical="center"/>
    </xf>
    <xf numFmtId="9" fontId="6" fillId="29" borderId="11" xfId="49" applyNumberFormat="1" applyFont="1" applyBorder="1" applyAlignment="1">
      <alignment horizontal="right" vertical="center"/>
    </xf>
    <xf numFmtId="9" fontId="6" fillId="29" borderId="12" xfId="49" applyNumberFormat="1" applyFont="1" applyBorder="1" applyAlignment="1">
      <alignment vertical="center"/>
    </xf>
    <xf numFmtId="0" fontId="6" fillId="36" borderId="18" xfId="0" applyFont="1" applyFill="1" applyBorder="1" applyAlignment="1">
      <alignment horizontal="left" vertical="center"/>
    </xf>
    <xf numFmtId="0" fontId="6" fillId="36" borderId="19" xfId="0" applyFont="1" applyFill="1" applyBorder="1" applyAlignment="1">
      <alignment horizontal="left" vertical="center"/>
    </xf>
    <xf numFmtId="4" fontId="6" fillId="36" borderId="12" xfId="0" applyNumberFormat="1" applyFont="1" applyFill="1" applyBorder="1" applyAlignment="1">
      <alignment horizontal="right" vertical="center"/>
    </xf>
    <xf numFmtId="4" fontId="6" fillId="36" borderId="12" xfId="0" applyNumberFormat="1" applyFont="1" applyFill="1" applyBorder="1" applyAlignment="1">
      <alignment vertical="center"/>
    </xf>
    <xf numFmtId="4" fontId="6" fillId="37" borderId="12" xfId="0" applyNumberFormat="1" applyFont="1" applyFill="1" applyBorder="1" applyAlignment="1">
      <alignment vertical="center"/>
    </xf>
    <xf numFmtId="9" fontId="6" fillId="37" borderId="11" xfId="49" applyNumberFormat="1" applyFont="1" applyFill="1" applyBorder="1" applyAlignment="1">
      <alignment horizontal="right" vertical="center"/>
    </xf>
    <xf numFmtId="9" fontId="6" fillId="37" borderId="12" xfId="49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>
      <alignment horizontal="right" vertical="center"/>
    </xf>
    <xf numFmtId="9" fontId="6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12" xfId="0" applyFont="1" applyFill="1" applyBorder="1" applyAlignment="1">
      <alignment horizontal="right" vertical="center"/>
    </xf>
    <xf numFmtId="9" fontId="5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5" fillId="0" borderId="12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4" fontId="6" fillId="0" borderId="12" xfId="0" applyNumberFormat="1" applyFont="1" applyFill="1" applyBorder="1" applyAlignment="1">
      <alignment horizontal="right" vertical="center"/>
    </xf>
    <xf numFmtId="9" fontId="6" fillId="0" borderId="12" xfId="0" applyNumberFormat="1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tabSelected="1" workbookViewId="0" topLeftCell="A79">
      <selection activeCell="J98" sqref="J98"/>
    </sheetView>
  </sheetViews>
  <sheetFormatPr defaultColWidth="9.140625" defaultRowHeight="16.5" customHeight="1"/>
  <cols>
    <col min="1" max="1" width="3.00390625" style="6" customWidth="1"/>
    <col min="2" max="2" width="38.57421875" style="1" customWidth="1"/>
    <col min="3" max="5" width="13.00390625" style="9" customWidth="1"/>
    <col min="6" max="6" width="9.140625" style="23" customWidth="1"/>
    <col min="7" max="7" width="9.140625" style="24" customWidth="1"/>
    <col min="8" max="16384" width="9.140625" style="1" customWidth="1"/>
  </cols>
  <sheetData>
    <row r="1" spans="1:7" ht="28.5" customHeight="1">
      <c r="A1" s="37" t="s">
        <v>216</v>
      </c>
      <c r="B1" s="38"/>
      <c r="C1" s="35" t="s">
        <v>163</v>
      </c>
      <c r="D1" s="35" t="s">
        <v>208</v>
      </c>
      <c r="E1" s="35" t="s">
        <v>174</v>
      </c>
      <c r="F1" s="35" t="s">
        <v>175</v>
      </c>
      <c r="G1" s="35" t="s">
        <v>209</v>
      </c>
    </row>
    <row r="2" spans="1:7" ht="28.5" customHeight="1">
      <c r="A2" s="39"/>
      <c r="B2" s="40"/>
      <c r="C2" s="36"/>
      <c r="D2" s="36"/>
      <c r="E2" s="36"/>
      <c r="F2" s="36"/>
      <c r="G2" s="36"/>
    </row>
    <row r="3" spans="1:7" s="111" customFormat="1" ht="16.5" customHeight="1">
      <c r="A3" s="107" t="s">
        <v>44</v>
      </c>
      <c r="B3" s="108" t="s">
        <v>123</v>
      </c>
      <c r="C3" s="109">
        <v>1483038.78</v>
      </c>
      <c r="D3" s="86">
        <v>1272250</v>
      </c>
      <c r="E3" s="86">
        <v>1332656.16</v>
      </c>
      <c r="F3" s="87">
        <v>0.8985983225603851</v>
      </c>
      <c r="G3" s="110">
        <v>1.0474797877775595</v>
      </c>
    </row>
    <row r="4" spans="1:7" s="114" customFormat="1" ht="16.5" customHeight="1">
      <c r="A4" s="112"/>
      <c r="B4" s="61" t="s">
        <v>0</v>
      </c>
      <c r="C4" s="64">
        <v>2586</v>
      </c>
      <c r="D4" s="88">
        <v>15000</v>
      </c>
      <c r="E4" s="88">
        <v>9325.23</v>
      </c>
      <c r="F4" s="89">
        <v>3.606044083526682</v>
      </c>
      <c r="G4" s="113">
        <v>0.621682</v>
      </c>
    </row>
    <row r="5" spans="1:7" s="114" customFormat="1" ht="16.5" customHeight="1">
      <c r="A5" s="112"/>
      <c r="B5" s="61" t="s">
        <v>1</v>
      </c>
      <c r="C5" s="64">
        <v>0</v>
      </c>
      <c r="D5" s="88">
        <v>0</v>
      </c>
      <c r="E5" s="88">
        <v>772.45</v>
      </c>
      <c r="F5" s="89" t="s">
        <v>207</v>
      </c>
      <c r="G5" s="113" t="s">
        <v>207</v>
      </c>
    </row>
    <row r="6" spans="1:7" s="114" customFormat="1" ht="16.5" customHeight="1">
      <c r="A6" s="112"/>
      <c r="B6" s="61" t="s">
        <v>2</v>
      </c>
      <c r="C6" s="64">
        <v>1059.75</v>
      </c>
      <c r="D6" s="88">
        <v>20000</v>
      </c>
      <c r="E6" s="88">
        <v>9458.15</v>
      </c>
      <c r="F6" s="89">
        <v>8.924887945270111</v>
      </c>
      <c r="G6" s="113">
        <v>0.4729075</v>
      </c>
    </row>
    <row r="7" spans="1:7" s="114" customFormat="1" ht="16.5" customHeight="1">
      <c r="A7" s="112"/>
      <c r="B7" s="61" t="s">
        <v>3</v>
      </c>
      <c r="C7" s="64">
        <v>3761.9900000000002</v>
      </c>
      <c r="D7" s="88">
        <v>350</v>
      </c>
      <c r="E7" s="88">
        <v>461.25</v>
      </c>
      <c r="F7" s="89">
        <v>0.122607981414092</v>
      </c>
      <c r="G7" s="113">
        <v>1.3178571428571428</v>
      </c>
    </row>
    <row r="8" spans="1:7" s="114" customFormat="1" ht="16.5" customHeight="1">
      <c r="A8" s="112"/>
      <c r="B8" s="61" t="s">
        <v>129</v>
      </c>
      <c r="C8" s="64">
        <v>263062.12</v>
      </c>
      <c r="D8" s="88">
        <v>44550</v>
      </c>
      <c r="E8" s="88">
        <v>45940.79</v>
      </c>
      <c r="F8" s="89">
        <v>0.1746385606563195</v>
      </c>
      <c r="G8" s="113">
        <v>1.0312186307519642</v>
      </c>
    </row>
    <row r="9" spans="1:7" s="114" customFormat="1" ht="16.5" customHeight="1">
      <c r="A9" s="112"/>
      <c r="B9" s="61" t="s">
        <v>161</v>
      </c>
      <c r="C9" s="64">
        <v>88107.72</v>
      </c>
      <c r="D9" s="88">
        <v>0</v>
      </c>
      <c r="E9" s="88">
        <v>0</v>
      </c>
      <c r="F9" s="89" t="s">
        <v>207</v>
      </c>
      <c r="G9" s="113" t="s">
        <v>207</v>
      </c>
    </row>
    <row r="10" spans="1:7" s="114" customFormat="1" ht="16.5" customHeight="1">
      <c r="A10" s="112"/>
      <c r="B10" s="61" t="s">
        <v>88</v>
      </c>
      <c r="C10" s="64">
        <v>848813.5</v>
      </c>
      <c r="D10" s="88">
        <v>951800</v>
      </c>
      <c r="E10" s="88">
        <v>1020814.7999999999</v>
      </c>
      <c r="F10" s="89">
        <v>1.2026373284590783</v>
      </c>
      <c r="G10" s="113">
        <v>1.0725097709602858</v>
      </c>
    </row>
    <row r="11" spans="1:7" s="114" customFormat="1" ht="16.5" customHeight="1">
      <c r="A11" s="112"/>
      <c r="B11" s="61" t="s">
        <v>4</v>
      </c>
      <c r="C11" s="115">
        <v>267465.48</v>
      </c>
      <c r="D11" s="88">
        <v>220000</v>
      </c>
      <c r="E11" s="88">
        <v>235013.54</v>
      </c>
      <c r="F11" s="89">
        <v>0.8786686790385063</v>
      </c>
      <c r="G11" s="113">
        <v>1.0682433636363637</v>
      </c>
    </row>
    <row r="12" spans="1:7" s="114" customFormat="1" ht="16.5" customHeight="1">
      <c r="A12" s="112"/>
      <c r="B12" s="61" t="s">
        <v>5</v>
      </c>
      <c r="C12" s="64">
        <v>8182.219999999999</v>
      </c>
      <c r="D12" s="88">
        <v>20550</v>
      </c>
      <c r="E12" s="88">
        <v>10869.95</v>
      </c>
      <c r="F12" s="89">
        <v>1.3284842011092346</v>
      </c>
      <c r="G12" s="113">
        <v>0.5289513381995135</v>
      </c>
    </row>
    <row r="13" spans="1:7" s="111" customFormat="1" ht="16.5" customHeight="1">
      <c r="A13" s="116" t="s">
        <v>45</v>
      </c>
      <c r="B13" s="117" t="s">
        <v>6</v>
      </c>
      <c r="C13" s="118">
        <v>14195.970000000001</v>
      </c>
      <c r="D13" s="86">
        <v>15000</v>
      </c>
      <c r="E13" s="86">
        <v>3568.21</v>
      </c>
      <c r="F13" s="87">
        <v>0.2513537292626006</v>
      </c>
      <c r="G13" s="119">
        <v>0.23788066666666666</v>
      </c>
    </row>
    <row r="14" spans="1:7" s="111" customFormat="1" ht="16.5" customHeight="1">
      <c r="A14" s="116" t="s">
        <v>46</v>
      </c>
      <c r="B14" s="117" t="s">
        <v>7</v>
      </c>
      <c r="C14" s="118">
        <v>137570.45</v>
      </c>
      <c r="D14" s="86">
        <v>250000</v>
      </c>
      <c r="E14" s="86">
        <v>245000.07</v>
      </c>
      <c r="F14" s="87">
        <v>1.780906219322536</v>
      </c>
      <c r="G14" s="119">
        <v>0.9800002800000001</v>
      </c>
    </row>
    <row r="15" spans="1:7" s="111" customFormat="1" ht="16.5" customHeight="1">
      <c r="A15" s="116" t="s">
        <v>47</v>
      </c>
      <c r="B15" s="117" t="s">
        <v>8</v>
      </c>
      <c r="C15" s="118">
        <v>2942279.22</v>
      </c>
      <c r="D15" s="86">
        <v>3566130</v>
      </c>
      <c r="E15" s="86">
        <v>3420531.0700000003</v>
      </c>
      <c r="F15" s="87">
        <v>1.1625446853409107</v>
      </c>
      <c r="G15" s="119">
        <v>0.9591717267738418</v>
      </c>
    </row>
    <row r="16" spans="1:7" s="114" customFormat="1" ht="16.5" customHeight="1">
      <c r="A16" s="112"/>
      <c r="B16" s="61" t="s">
        <v>9</v>
      </c>
      <c r="C16" s="64">
        <v>160786.98</v>
      </c>
      <c r="D16" s="88">
        <v>185130</v>
      </c>
      <c r="E16" s="88">
        <v>179887.19</v>
      </c>
      <c r="F16" s="89">
        <v>1.1187920191050296</v>
      </c>
      <c r="G16" s="113">
        <v>0.971680386755253</v>
      </c>
    </row>
    <row r="17" spans="1:7" s="114" customFormat="1" ht="16.5" customHeight="1">
      <c r="A17" s="112"/>
      <c r="B17" s="61" t="s">
        <v>10</v>
      </c>
      <c r="C17" s="64">
        <v>4358.21</v>
      </c>
      <c r="D17" s="88">
        <v>2000</v>
      </c>
      <c r="E17" s="88">
        <v>1328.24</v>
      </c>
      <c r="F17" s="89">
        <v>0.30476732419961405</v>
      </c>
      <c r="G17" s="113">
        <v>0.66412</v>
      </c>
    </row>
    <row r="18" spans="1:7" s="114" customFormat="1" ht="16.5" customHeight="1">
      <c r="A18" s="112"/>
      <c r="B18" s="61" t="s">
        <v>11</v>
      </c>
      <c r="C18" s="64">
        <v>2460028.2399999998</v>
      </c>
      <c r="D18" s="88">
        <v>2909000</v>
      </c>
      <c r="E18" s="88">
        <v>2858495.46</v>
      </c>
      <c r="F18" s="89">
        <v>1.1619766852757756</v>
      </c>
      <c r="G18" s="113">
        <v>0.9826385218288072</v>
      </c>
    </row>
    <row r="19" spans="1:7" s="114" customFormat="1" ht="16.5" customHeight="1">
      <c r="A19" s="112"/>
      <c r="B19" s="61" t="s">
        <v>92</v>
      </c>
      <c r="C19" s="64">
        <v>192064.22</v>
      </c>
      <c r="D19" s="88">
        <v>350000</v>
      </c>
      <c r="E19" s="88">
        <v>283016.7</v>
      </c>
      <c r="F19" s="89">
        <v>1.4735524399078601</v>
      </c>
      <c r="G19" s="113">
        <v>0.8086191428571429</v>
      </c>
    </row>
    <row r="20" spans="1:7" s="114" customFormat="1" ht="16.5" customHeight="1">
      <c r="A20" s="112"/>
      <c r="B20" s="61" t="s">
        <v>96</v>
      </c>
      <c r="C20" s="64">
        <v>125041.57</v>
      </c>
      <c r="D20" s="88">
        <v>120000</v>
      </c>
      <c r="E20" s="88">
        <v>97803.48</v>
      </c>
      <c r="F20" s="89">
        <v>0.782167722302271</v>
      </c>
      <c r="G20" s="113">
        <v>0.815029</v>
      </c>
    </row>
    <row r="21" spans="1:7" s="111" customFormat="1" ht="16.5" customHeight="1">
      <c r="A21" s="116" t="s">
        <v>48</v>
      </c>
      <c r="B21" s="117" t="s">
        <v>81</v>
      </c>
      <c r="C21" s="118">
        <v>178879</v>
      </c>
      <c r="D21" s="86">
        <v>201200</v>
      </c>
      <c r="E21" s="86">
        <v>142458.3</v>
      </c>
      <c r="F21" s="87">
        <v>0.7963947696487569</v>
      </c>
      <c r="G21" s="119">
        <v>0.70804324055666</v>
      </c>
    </row>
    <row r="22" spans="1:7" s="114" customFormat="1" ht="16.5" customHeight="1">
      <c r="A22" s="112"/>
      <c r="B22" s="61" t="s">
        <v>22</v>
      </c>
      <c r="C22" s="64">
        <v>44760</v>
      </c>
      <c r="D22" s="88">
        <v>60000</v>
      </c>
      <c r="E22" s="88">
        <v>54360</v>
      </c>
      <c r="F22" s="89">
        <v>1.2144772117962466</v>
      </c>
      <c r="G22" s="113">
        <v>0.906</v>
      </c>
    </row>
    <row r="23" spans="1:7" s="114" customFormat="1" ht="16.5" customHeight="1">
      <c r="A23" s="112"/>
      <c r="B23" s="61" t="s">
        <v>132</v>
      </c>
      <c r="C23" s="91">
        <v>48964</v>
      </c>
      <c r="D23" s="88">
        <v>41200</v>
      </c>
      <c r="E23" s="88">
        <v>20176</v>
      </c>
      <c r="F23" s="89">
        <v>0.4120578384118945</v>
      </c>
      <c r="G23" s="113">
        <v>0.48970873786407765</v>
      </c>
    </row>
    <row r="24" spans="1:7" s="114" customFormat="1" ht="16.5" customHeight="1">
      <c r="A24" s="112"/>
      <c r="B24" s="61" t="s">
        <v>144</v>
      </c>
      <c r="C24" s="91">
        <v>85155</v>
      </c>
      <c r="D24" s="88">
        <v>100000</v>
      </c>
      <c r="E24" s="88">
        <v>67922.3</v>
      </c>
      <c r="F24" s="89">
        <v>0.7976313780752745</v>
      </c>
      <c r="G24" s="113">
        <v>0.679223</v>
      </c>
    </row>
    <row r="25" spans="1:7" s="111" customFormat="1" ht="16.5" customHeight="1">
      <c r="A25" s="116" t="s">
        <v>49</v>
      </c>
      <c r="B25" s="117" t="s">
        <v>12</v>
      </c>
      <c r="C25" s="118">
        <v>296209.52</v>
      </c>
      <c r="D25" s="86">
        <v>295000</v>
      </c>
      <c r="E25" s="86">
        <v>281497.73</v>
      </c>
      <c r="F25" s="87">
        <v>0.950333162823396</v>
      </c>
      <c r="G25" s="119">
        <v>0.954229593220339</v>
      </c>
    </row>
    <row r="26" spans="1:7" s="114" customFormat="1" ht="16.5" customHeight="1">
      <c r="A26" s="112"/>
      <c r="B26" s="61" t="s">
        <v>91</v>
      </c>
      <c r="C26" s="64">
        <v>120195.92</v>
      </c>
      <c r="D26" s="88">
        <v>75000</v>
      </c>
      <c r="E26" s="88">
        <v>65867.14</v>
      </c>
      <c r="F26" s="89">
        <v>0.5479981350448501</v>
      </c>
      <c r="G26" s="113">
        <v>0.8782285333333333</v>
      </c>
    </row>
    <row r="27" spans="1:7" s="114" customFormat="1" ht="16.5" customHeight="1">
      <c r="A27" s="112"/>
      <c r="B27" s="61" t="s">
        <v>130</v>
      </c>
      <c r="C27" s="64">
        <v>176013.6</v>
      </c>
      <c r="D27" s="88">
        <v>220000</v>
      </c>
      <c r="E27" s="88">
        <v>215630.59</v>
      </c>
      <c r="F27" s="89">
        <v>1.2250791416117846</v>
      </c>
      <c r="G27" s="113">
        <v>0.9801390454545454</v>
      </c>
    </row>
    <row r="28" spans="1:7" s="111" customFormat="1" ht="16.5" customHeight="1">
      <c r="A28" s="116" t="s">
        <v>50</v>
      </c>
      <c r="B28" s="117" t="s">
        <v>13</v>
      </c>
      <c r="C28" s="118">
        <v>10271.66</v>
      </c>
      <c r="D28" s="86">
        <v>15000</v>
      </c>
      <c r="E28" s="86">
        <v>9014.42</v>
      </c>
      <c r="F28" s="87">
        <v>0.8776010888210863</v>
      </c>
      <c r="G28" s="119">
        <v>0.6009613333333333</v>
      </c>
    </row>
    <row r="29" spans="1:7" s="111" customFormat="1" ht="16.5" customHeight="1">
      <c r="A29" s="116" t="s">
        <v>51</v>
      </c>
      <c r="B29" s="117" t="s">
        <v>14</v>
      </c>
      <c r="C29" s="118">
        <v>55107.43</v>
      </c>
      <c r="D29" s="86">
        <v>45150</v>
      </c>
      <c r="E29" s="86">
        <v>40738.590000000004</v>
      </c>
      <c r="F29" s="87">
        <v>0.7392576645290845</v>
      </c>
      <c r="G29" s="119">
        <v>0.9022943521594685</v>
      </c>
    </row>
    <row r="30" spans="1:7" s="111" customFormat="1" ht="16.5" customHeight="1">
      <c r="A30" s="116" t="s">
        <v>52</v>
      </c>
      <c r="B30" s="117" t="s">
        <v>15</v>
      </c>
      <c r="C30" s="118">
        <v>1694767.15</v>
      </c>
      <c r="D30" s="86">
        <v>1914250</v>
      </c>
      <c r="E30" s="86">
        <v>1897037.35</v>
      </c>
      <c r="F30" s="87">
        <v>1.119349846968653</v>
      </c>
      <c r="G30" s="119">
        <v>0.9910081494057725</v>
      </c>
    </row>
    <row r="31" spans="1:7" s="114" customFormat="1" ht="16.5" customHeight="1">
      <c r="A31" s="112"/>
      <c r="B31" s="61" t="s">
        <v>79</v>
      </c>
      <c r="C31" s="64">
        <v>0</v>
      </c>
      <c r="D31" s="88">
        <v>0</v>
      </c>
      <c r="E31" s="88">
        <v>461.98</v>
      </c>
      <c r="F31" s="89" t="s">
        <v>207</v>
      </c>
      <c r="G31" s="113" t="s">
        <v>207</v>
      </c>
    </row>
    <row r="32" spans="1:7" s="114" customFormat="1" ht="16.5" customHeight="1">
      <c r="A32" s="112"/>
      <c r="B32" s="61" t="s">
        <v>173</v>
      </c>
      <c r="C32" s="90">
        <v>235128.08</v>
      </c>
      <c r="D32" s="88">
        <v>226150</v>
      </c>
      <c r="E32" s="88">
        <v>251367.13</v>
      </c>
      <c r="F32" s="89">
        <v>1.0690646986952814</v>
      </c>
      <c r="G32" s="113">
        <v>1.111506212690692</v>
      </c>
    </row>
    <row r="33" spans="1:7" s="114" customFormat="1" ht="16.5" customHeight="1">
      <c r="A33" s="112"/>
      <c r="B33" s="61" t="s">
        <v>99</v>
      </c>
      <c r="C33" s="91">
        <v>10052.51</v>
      </c>
      <c r="D33" s="88">
        <v>12750</v>
      </c>
      <c r="E33" s="88">
        <v>12750.58</v>
      </c>
      <c r="F33" s="89">
        <v>1.2683976439715057</v>
      </c>
      <c r="G33" s="113">
        <v>1.0000454901960785</v>
      </c>
    </row>
    <row r="34" spans="1:7" s="114" customFormat="1" ht="16.5" customHeight="1">
      <c r="A34" s="112"/>
      <c r="B34" s="61" t="s">
        <v>16</v>
      </c>
      <c r="C34" s="91">
        <v>24765</v>
      </c>
      <c r="D34" s="88">
        <v>30000</v>
      </c>
      <c r="E34" s="88">
        <v>25159</v>
      </c>
      <c r="F34" s="89">
        <v>1.0159095497678174</v>
      </c>
      <c r="G34" s="113">
        <v>0.8386333333333333</v>
      </c>
    </row>
    <row r="35" spans="1:7" s="114" customFormat="1" ht="16.5" customHeight="1">
      <c r="A35" s="112"/>
      <c r="B35" s="61" t="s">
        <v>17</v>
      </c>
      <c r="C35" s="64">
        <v>492171.01999999996</v>
      </c>
      <c r="D35" s="88">
        <v>652200</v>
      </c>
      <c r="E35" s="88">
        <v>621967.99</v>
      </c>
      <c r="F35" s="89">
        <v>1.2637233090237618</v>
      </c>
      <c r="G35" s="113">
        <v>0.9536461054891138</v>
      </c>
    </row>
    <row r="36" spans="1:7" s="114" customFormat="1" ht="16.5" customHeight="1">
      <c r="A36" s="112"/>
      <c r="B36" s="61" t="s">
        <v>80</v>
      </c>
      <c r="C36" s="91">
        <v>21331.46</v>
      </c>
      <c r="D36" s="88">
        <v>40000</v>
      </c>
      <c r="E36" s="88">
        <v>5698.8</v>
      </c>
      <c r="F36" s="89">
        <v>0.26715470952293</v>
      </c>
      <c r="G36" s="113">
        <v>0.14247</v>
      </c>
    </row>
    <row r="37" spans="1:7" s="114" customFormat="1" ht="16.5" customHeight="1">
      <c r="A37" s="112"/>
      <c r="B37" s="61" t="s">
        <v>18</v>
      </c>
      <c r="C37" s="64">
        <v>87750</v>
      </c>
      <c r="D37" s="88">
        <v>127000</v>
      </c>
      <c r="E37" s="88">
        <v>123163</v>
      </c>
      <c r="F37" s="89">
        <v>1.4035669515669515</v>
      </c>
      <c r="G37" s="113">
        <v>0.9697874015748031</v>
      </c>
    </row>
    <row r="38" spans="1:7" s="114" customFormat="1" ht="16.5" customHeight="1">
      <c r="A38" s="112"/>
      <c r="B38" s="61" t="s">
        <v>152</v>
      </c>
      <c r="C38" s="64">
        <v>0</v>
      </c>
      <c r="D38" s="88">
        <v>25000</v>
      </c>
      <c r="E38" s="88">
        <v>24886.09</v>
      </c>
      <c r="F38" s="89" t="s">
        <v>207</v>
      </c>
      <c r="G38" s="113">
        <v>0.9954436</v>
      </c>
    </row>
    <row r="39" spans="1:7" s="114" customFormat="1" ht="16.5" customHeight="1">
      <c r="A39" s="112"/>
      <c r="B39" s="61" t="s">
        <v>127</v>
      </c>
      <c r="C39" s="64">
        <v>0</v>
      </c>
      <c r="D39" s="88">
        <v>32000</v>
      </c>
      <c r="E39" s="88">
        <v>32000</v>
      </c>
      <c r="F39" s="89" t="s">
        <v>207</v>
      </c>
      <c r="G39" s="113">
        <v>1</v>
      </c>
    </row>
    <row r="40" spans="1:7" s="114" customFormat="1" ht="16.5" customHeight="1">
      <c r="A40" s="112"/>
      <c r="B40" s="61" t="s">
        <v>137</v>
      </c>
      <c r="C40" s="91">
        <v>49500</v>
      </c>
      <c r="D40" s="88">
        <v>50000</v>
      </c>
      <c r="E40" s="88">
        <v>48125</v>
      </c>
      <c r="F40" s="89">
        <v>0.9722222222222222</v>
      </c>
      <c r="G40" s="113">
        <v>0.9625</v>
      </c>
    </row>
    <row r="41" spans="1:7" s="114" customFormat="1" ht="16.5" customHeight="1">
      <c r="A41" s="112"/>
      <c r="B41" s="61" t="s">
        <v>145</v>
      </c>
      <c r="C41" s="64">
        <v>123632.36</v>
      </c>
      <c r="D41" s="88">
        <v>19050</v>
      </c>
      <c r="E41" s="88">
        <v>19029.06</v>
      </c>
      <c r="F41" s="89">
        <v>0.1539164988842727</v>
      </c>
      <c r="G41" s="113">
        <v>0.9989007874015748</v>
      </c>
    </row>
    <row r="42" spans="1:7" s="114" customFormat="1" ht="16.5" customHeight="1">
      <c r="A42" s="112"/>
      <c r="B42" s="61" t="s">
        <v>140</v>
      </c>
      <c r="C42" s="64">
        <v>142686</v>
      </c>
      <c r="D42" s="88">
        <v>0</v>
      </c>
      <c r="E42" s="88">
        <v>0</v>
      </c>
      <c r="F42" s="89" t="s">
        <v>207</v>
      </c>
      <c r="G42" s="113" t="s">
        <v>207</v>
      </c>
    </row>
    <row r="43" spans="1:7" s="114" customFormat="1" ht="16.5" customHeight="1">
      <c r="A43" s="112"/>
      <c r="B43" s="61" t="s">
        <v>154</v>
      </c>
      <c r="C43" s="64">
        <v>0</v>
      </c>
      <c r="D43" s="88">
        <v>100</v>
      </c>
      <c r="E43" s="88">
        <v>105.38</v>
      </c>
      <c r="F43" s="89" t="s">
        <v>207</v>
      </c>
      <c r="G43" s="113">
        <v>1.0537999999999998</v>
      </c>
    </row>
    <row r="44" spans="1:7" s="111" customFormat="1" ht="16.5" customHeight="1">
      <c r="A44" s="112"/>
      <c r="B44" s="61" t="s">
        <v>155</v>
      </c>
      <c r="C44" s="64">
        <v>0</v>
      </c>
      <c r="D44" s="88">
        <v>0</v>
      </c>
      <c r="E44" s="88">
        <v>2016</v>
      </c>
      <c r="F44" s="89" t="s">
        <v>207</v>
      </c>
      <c r="G44" s="113" t="s">
        <v>207</v>
      </c>
    </row>
    <row r="45" spans="1:7" s="114" customFormat="1" ht="16.5" customHeight="1">
      <c r="A45" s="112"/>
      <c r="B45" s="61" t="s">
        <v>97</v>
      </c>
      <c r="C45" s="91">
        <v>507750.72</v>
      </c>
      <c r="D45" s="88">
        <v>700000</v>
      </c>
      <c r="E45" s="88">
        <v>730307.34</v>
      </c>
      <c r="F45" s="89">
        <v>1.4383186694447228</v>
      </c>
      <c r="G45" s="113">
        <v>1.0432962</v>
      </c>
    </row>
    <row r="46" spans="1:7" s="111" customFormat="1" ht="16.5" customHeight="1">
      <c r="A46" s="116" t="s">
        <v>53</v>
      </c>
      <c r="B46" s="117" t="s">
        <v>19</v>
      </c>
      <c r="C46" s="118">
        <v>4000</v>
      </c>
      <c r="D46" s="86">
        <v>5000</v>
      </c>
      <c r="E46" s="86">
        <v>5000</v>
      </c>
      <c r="F46" s="87">
        <v>1.25</v>
      </c>
      <c r="G46" s="119">
        <v>1</v>
      </c>
    </row>
    <row r="47" spans="1:7" s="111" customFormat="1" ht="16.5" customHeight="1">
      <c r="A47" s="112"/>
      <c r="B47" s="61" t="s">
        <v>41</v>
      </c>
      <c r="C47" s="64">
        <v>4000</v>
      </c>
      <c r="D47" s="88">
        <v>5000</v>
      </c>
      <c r="E47" s="88">
        <v>5000</v>
      </c>
      <c r="F47" s="89">
        <v>1.25</v>
      </c>
      <c r="G47" s="113">
        <v>1</v>
      </c>
    </row>
    <row r="48" spans="1:7" s="111" customFormat="1" ht="16.5" customHeight="1">
      <c r="A48" s="116" t="s">
        <v>54</v>
      </c>
      <c r="B48" s="117" t="s">
        <v>20</v>
      </c>
      <c r="C48" s="118">
        <v>204188.27000000002</v>
      </c>
      <c r="D48" s="86">
        <v>250850</v>
      </c>
      <c r="E48" s="86">
        <v>206271.97</v>
      </c>
      <c r="F48" s="87">
        <v>1.0102047977584607</v>
      </c>
      <c r="G48" s="119">
        <v>0.8222920869045246</v>
      </c>
    </row>
    <row r="49" spans="1:7" s="111" customFormat="1" ht="16.5" customHeight="1">
      <c r="A49" s="116" t="s">
        <v>55</v>
      </c>
      <c r="B49" s="117" t="s">
        <v>85</v>
      </c>
      <c r="C49" s="118">
        <v>1767</v>
      </c>
      <c r="D49" s="86">
        <v>10100</v>
      </c>
      <c r="E49" s="86">
        <v>10021.24</v>
      </c>
      <c r="F49" s="87">
        <v>5.671329937747594</v>
      </c>
      <c r="G49" s="119">
        <v>0.9922019801980198</v>
      </c>
    </row>
    <row r="50" spans="1:7" s="111" customFormat="1" ht="16.5" customHeight="1">
      <c r="A50" s="116" t="s">
        <v>56</v>
      </c>
      <c r="B50" s="117" t="s">
        <v>21</v>
      </c>
      <c r="C50" s="118">
        <v>2946682.2300000004</v>
      </c>
      <c r="D50" s="86">
        <v>7070600</v>
      </c>
      <c r="E50" s="86">
        <v>6689660.339999999</v>
      </c>
      <c r="F50" s="87">
        <v>2.270234731079231</v>
      </c>
      <c r="G50" s="119">
        <v>0.9461234322405452</v>
      </c>
    </row>
    <row r="51" spans="1:7" s="114" customFormat="1" ht="16.5" customHeight="1">
      <c r="A51" s="112"/>
      <c r="B51" s="61" t="s">
        <v>23</v>
      </c>
      <c r="C51" s="64">
        <v>112693.5</v>
      </c>
      <c r="D51" s="88">
        <v>143300</v>
      </c>
      <c r="E51" s="88">
        <v>109283.83</v>
      </c>
      <c r="F51" s="89">
        <v>0.9697438627782436</v>
      </c>
      <c r="G51" s="113">
        <v>0.7626226796929518</v>
      </c>
    </row>
    <row r="52" spans="1:7" s="114" customFormat="1" ht="16.5" customHeight="1">
      <c r="A52" s="112"/>
      <c r="B52" s="61" t="s">
        <v>24</v>
      </c>
      <c r="C52" s="90">
        <v>24992.08</v>
      </c>
      <c r="D52" s="88">
        <v>30000</v>
      </c>
      <c r="E52" s="88">
        <v>29058.68</v>
      </c>
      <c r="F52" s="89">
        <v>1.1627155482856968</v>
      </c>
      <c r="G52" s="113">
        <v>0.9686226666666666</v>
      </c>
    </row>
    <row r="53" spans="1:7" s="114" customFormat="1" ht="16.5" customHeight="1">
      <c r="A53" s="112"/>
      <c r="B53" s="61" t="s">
        <v>25</v>
      </c>
      <c r="C53" s="64">
        <v>25000</v>
      </c>
      <c r="D53" s="88">
        <v>48000</v>
      </c>
      <c r="E53" s="88">
        <v>48000</v>
      </c>
      <c r="F53" s="89">
        <v>1.92</v>
      </c>
      <c r="G53" s="113">
        <v>1</v>
      </c>
    </row>
    <row r="54" spans="1:7" s="114" customFormat="1" ht="16.5" customHeight="1">
      <c r="A54" s="112"/>
      <c r="B54" s="61" t="s">
        <v>89</v>
      </c>
      <c r="C54" s="64">
        <v>46535</v>
      </c>
      <c r="D54" s="88">
        <v>90000</v>
      </c>
      <c r="E54" s="88">
        <v>78876</v>
      </c>
      <c r="F54" s="89">
        <v>1.6949822714086171</v>
      </c>
      <c r="G54" s="113">
        <v>0.8764</v>
      </c>
    </row>
    <row r="55" spans="1:7" s="114" customFormat="1" ht="16.5" customHeight="1">
      <c r="A55" s="112"/>
      <c r="B55" s="61" t="s">
        <v>98</v>
      </c>
      <c r="C55" s="64">
        <v>29617</v>
      </c>
      <c r="D55" s="88">
        <v>60000</v>
      </c>
      <c r="E55" s="88">
        <v>54907</v>
      </c>
      <c r="F55" s="89">
        <v>1.8539014755039336</v>
      </c>
      <c r="G55" s="113">
        <v>0.9151166666666667</v>
      </c>
    </row>
    <row r="56" spans="1:7" s="114" customFormat="1" ht="16.5" customHeight="1">
      <c r="A56" s="112"/>
      <c r="B56" s="61" t="s">
        <v>26</v>
      </c>
      <c r="C56" s="64">
        <v>11520</v>
      </c>
      <c r="D56" s="88">
        <v>11600</v>
      </c>
      <c r="E56" s="88">
        <v>11520</v>
      </c>
      <c r="F56" s="89">
        <v>1</v>
      </c>
      <c r="G56" s="113">
        <v>0.993103448275862</v>
      </c>
    </row>
    <row r="57" spans="1:7" s="114" customFormat="1" ht="16.5" customHeight="1">
      <c r="A57" s="112"/>
      <c r="B57" s="61" t="s">
        <v>90</v>
      </c>
      <c r="C57" s="64">
        <v>13711.69</v>
      </c>
      <c r="D57" s="88">
        <v>20000</v>
      </c>
      <c r="E57" s="88">
        <v>4868</v>
      </c>
      <c r="F57" s="89">
        <v>0.35502552931112064</v>
      </c>
      <c r="G57" s="113">
        <v>0.2434</v>
      </c>
    </row>
    <row r="58" spans="1:7" s="114" customFormat="1" ht="16.5" customHeight="1">
      <c r="A58" s="112"/>
      <c r="B58" s="61" t="s">
        <v>95</v>
      </c>
      <c r="C58" s="64">
        <v>71122.09</v>
      </c>
      <c r="D58" s="88">
        <v>101450</v>
      </c>
      <c r="E58" s="88">
        <v>85615</v>
      </c>
      <c r="F58" s="89">
        <v>1.2037750859121266</v>
      </c>
      <c r="G58" s="113">
        <v>0.8439132577624445</v>
      </c>
    </row>
    <row r="59" spans="1:7" s="114" customFormat="1" ht="16.5" customHeight="1">
      <c r="A59" s="112"/>
      <c r="B59" s="61" t="s">
        <v>86</v>
      </c>
      <c r="C59" s="64">
        <v>51162</v>
      </c>
      <c r="D59" s="88">
        <v>180000</v>
      </c>
      <c r="E59" s="88">
        <v>117985.14</v>
      </c>
      <c r="F59" s="89">
        <v>2.306108830772839</v>
      </c>
      <c r="G59" s="113">
        <v>0.655473</v>
      </c>
    </row>
    <row r="60" spans="1:7" s="114" customFormat="1" ht="16.5" customHeight="1">
      <c r="A60" s="112"/>
      <c r="B60" s="61" t="s">
        <v>87</v>
      </c>
      <c r="C60" s="64">
        <v>35382.5</v>
      </c>
      <c r="D60" s="88">
        <v>65900</v>
      </c>
      <c r="E60" s="88">
        <v>59630.12</v>
      </c>
      <c r="F60" s="89">
        <v>1.6852997950964461</v>
      </c>
      <c r="G60" s="113">
        <v>0.9048576631259484</v>
      </c>
    </row>
    <row r="61" spans="1:7" s="114" customFormat="1" ht="16.5" customHeight="1">
      <c r="A61" s="112"/>
      <c r="B61" s="61" t="s">
        <v>27</v>
      </c>
      <c r="C61" s="91">
        <v>168502</v>
      </c>
      <c r="D61" s="88">
        <v>300000</v>
      </c>
      <c r="E61" s="88">
        <v>231868.17</v>
      </c>
      <c r="F61" s="89">
        <v>1.3760558925116617</v>
      </c>
      <c r="G61" s="113">
        <v>0.7728939</v>
      </c>
    </row>
    <row r="62" spans="1:7" s="114" customFormat="1" ht="16.5" customHeight="1">
      <c r="A62" s="112"/>
      <c r="B62" s="61" t="s">
        <v>103</v>
      </c>
      <c r="C62" s="64">
        <v>244984.77</v>
      </c>
      <c r="D62" s="88">
        <v>280000</v>
      </c>
      <c r="E62" s="88">
        <v>282453.09</v>
      </c>
      <c r="F62" s="89">
        <v>1.1529414257057695</v>
      </c>
      <c r="G62" s="113">
        <v>1.0087610357142858</v>
      </c>
    </row>
    <row r="63" spans="1:7" s="114" customFormat="1" ht="16.5" customHeight="1">
      <c r="A63" s="112"/>
      <c r="B63" s="61" t="s">
        <v>146</v>
      </c>
      <c r="C63" s="64">
        <v>83003.8</v>
      </c>
      <c r="D63" s="88">
        <v>150350</v>
      </c>
      <c r="E63" s="88">
        <v>99821.4</v>
      </c>
      <c r="F63" s="89">
        <v>1.2026124105161449</v>
      </c>
      <c r="G63" s="113">
        <v>0.6639268373794479</v>
      </c>
    </row>
    <row r="64" spans="1:7" s="114" customFormat="1" ht="16.5" customHeight="1">
      <c r="A64" s="112"/>
      <c r="B64" s="61" t="s">
        <v>166</v>
      </c>
      <c r="C64" s="64">
        <v>21933</v>
      </c>
      <c r="D64" s="88">
        <v>40000</v>
      </c>
      <c r="E64" s="88">
        <v>14076</v>
      </c>
      <c r="F64" s="89">
        <v>0.6417726713171933</v>
      </c>
      <c r="G64" s="113">
        <v>0.3519</v>
      </c>
    </row>
    <row r="65" spans="1:7" s="114" customFormat="1" ht="16.5" customHeight="1">
      <c r="A65" s="112"/>
      <c r="B65" s="61" t="s">
        <v>139</v>
      </c>
      <c r="C65" s="91">
        <v>38746.8</v>
      </c>
      <c r="D65" s="88">
        <v>39000</v>
      </c>
      <c r="E65" s="88">
        <v>38884.3</v>
      </c>
      <c r="F65" s="89">
        <v>1.0035486801490703</v>
      </c>
      <c r="G65" s="113">
        <v>0.9970333333333334</v>
      </c>
    </row>
    <row r="66" spans="1:7" s="114" customFormat="1" ht="16.5" customHeight="1">
      <c r="A66" s="112"/>
      <c r="B66" s="61" t="s">
        <v>93</v>
      </c>
      <c r="C66" s="64">
        <v>67500</v>
      </c>
      <c r="D66" s="88">
        <v>80000</v>
      </c>
      <c r="E66" s="88">
        <v>60000</v>
      </c>
      <c r="F66" s="89">
        <v>0.8888888888888888</v>
      </c>
      <c r="G66" s="113">
        <v>0.75</v>
      </c>
    </row>
    <row r="67" spans="1:7" s="114" customFormat="1" ht="16.5" customHeight="1">
      <c r="A67" s="112"/>
      <c r="B67" s="61" t="s">
        <v>147</v>
      </c>
      <c r="C67" s="64">
        <v>0</v>
      </c>
      <c r="D67" s="88">
        <v>33000</v>
      </c>
      <c r="E67" s="88">
        <v>32603.1</v>
      </c>
      <c r="F67" s="89" t="s">
        <v>207</v>
      </c>
      <c r="G67" s="113">
        <v>0.9879727272727272</v>
      </c>
    </row>
    <row r="68" spans="1:7" s="114" customFormat="1" ht="16.5" customHeight="1">
      <c r="A68" s="112"/>
      <c r="B68" s="61" t="s">
        <v>165</v>
      </c>
      <c r="C68" s="64">
        <v>0</v>
      </c>
      <c r="D68" s="88">
        <v>300000</v>
      </c>
      <c r="E68" s="88">
        <v>253583</v>
      </c>
      <c r="F68" s="89" t="s">
        <v>207</v>
      </c>
      <c r="G68" s="113">
        <v>0.8452766666666667</v>
      </c>
    </row>
    <row r="69" spans="1:7" s="111" customFormat="1" ht="16.5" customHeight="1">
      <c r="A69" s="112"/>
      <c r="B69" s="61" t="s">
        <v>149</v>
      </c>
      <c r="C69" s="64">
        <v>1857276</v>
      </c>
      <c r="D69" s="88">
        <v>4800000</v>
      </c>
      <c r="E69" s="88">
        <v>4778627.52</v>
      </c>
      <c r="F69" s="89">
        <v>2.5729226673903067</v>
      </c>
      <c r="G69" s="113">
        <v>0.9955473999999999</v>
      </c>
    </row>
    <row r="70" spans="1:7" s="111" customFormat="1" ht="16.5" customHeight="1">
      <c r="A70" s="112"/>
      <c r="B70" s="61" t="s">
        <v>171</v>
      </c>
      <c r="C70" s="64">
        <v>43000</v>
      </c>
      <c r="D70" s="88">
        <v>298000</v>
      </c>
      <c r="E70" s="88">
        <v>297999.99</v>
      </c>
      <c r="F70" s="89">
        <v>6.930232325581395</v>
      </c>
      <c r="G70" s="113">
        <v>0.999999966442953</v>
      </c>
    </row>
    <row r="71" spans="1:7" s="111" customFormat="1" ht="16.5" customHeight="1">
      <c r="A71" s="116" t="s">
        <v>57</v>
      </c>
      <c r="B71" s="117" t="s">
        <v>28</v>
      </c>
      <c r="C71" s="118">
        <v>7742254.8100000005</v>
      </c>
      <c r="D71" s="86">
        <v>7090300</v>
      </c>
      <c r="E71" s="86">
        <v>7076926.08</v>
      </c>
      <c r="F71" s="87">
        <v>0.9140652501980879</v>
      </c>
      <c r="G71" s="119">
        <v>0.9981137723368546</v>
      </c>
    </row>
    <row r="72" spans="1:7" s="111" customFormat="1" ht="16.5" customHeight="1">
      <c r="A72" s="116" t="s">
        <v>58</v>
      </c>
      <c r="B72" s="117" t="s">
        <v>29</v>
      </c>
      <c r="C72" s="118">
        <v>5537.09</v>
      </c>
      <c r="D72" s="86">
        <v>10000</v>
      </c>
      <c r="E72" s="86">
        <v>38002.76</v>
      </c>
      <c r="F72" s="87">
        <v>6.863309066675817</v>
      </c>
      <c r="G72" s="119">
        <v>3.800276</v>
      </c>
    </row>
    <row r="73" spans="1:7" s="111" customFormat="1" ht="16.5" customHeight="1">
      <c r="A73" s="116" t="s">
        <v>59</v>
      </c>
      <c r="B73" s="117" t="s">
        <v>30</v>
      </c>
      <c r="C73" s="118">
        <v>295328</v>
      </c>
      <c r="D73" s="86">
        <v>358550</v>
      </c>
      <c r="E73" s="86">
        <v>326402.87</v>
      </c>
      <c r="F73" s="87">
        <v>1.105221550276303</v>
      </c>
      <c r="G73" s="119">
        <v>0.9103412913122298</v>
      </c>
    </row>
    <row r="74" spans="1:7" s="111" customFormat="1" ht="16.5" customHeight="1">
      <c r="A74" s="116" t="s">
        <v>60</v>
      </c>
      <c r="B74" s="117" t="s">
        <v>31</v>
      </c>
      <c r="C74" s="92">
        <v>46205.16</v>
      </c>
      <c r="D74" s="86">
        <v>60000</v>
      </c>
      <c r="E74" s="86">
        <v>110318.4</v>
      </c>
      <c r="F74" s="87">
        <v>2.387577491345122</v>
      </c>
      <c r="G74" s="119">
        <v>1.8386399999999998</v>
      </c>
    </row>
    <row r="75" spans="1:7" s="111" customFormat="1" ht="16.5" customHeight="1">
      <c r="A75" s="116" t="s">
        <v>61</v>
      </c>
      <c r="B75" s="117" t="s">
        <v>32</v>
      </c>
      <c r="C75" s="118">
        <v>552285.61</v>
      </c>
      <c r="D75" s="86">
        <v>573200</v>
      </c>
      <c r="E75" s="86">
        <v>547932.17</v>
      </c>
      <c r="F75" s="87">
        <v>0.9921174118586941</v>
      </c>
      <c r="G75" s="119">
        <v>0.9559179518492673</v>
      </c>
    </row>
    <row r="76" spans="1:7" s="111" customFormat="1" ht="16.5" customHeight="1">
      <c r="A76" s="116" t="s">
        <v>62</v>
      </c>
      <c r="B76" s="117" t="s">
        <v>143</v>
      </c>
      <c r="C76" s="118">
        <v>834.25</v>
      </c>
      <c r="D76" s="86">
        <v>0</v>
      </c>
      <c r="E76" s="86">
        <v>1141.77</v>
      </c>
      <c r="F76" s="87">
        <v>1.3686185196284086</v>
      </c>
      <c r="G76" s="119" t="s">
        <v>207</v>
      </c>
    </row>
    <row r="77" spans="1:7" s="111" customFormat="1" ht="16.5" customHeight="1">
      <c r="A77" s="116" t="s">
        <v>63</v>
      </c>
      <c r="B77" s="117" t="s">
        <v>33</v>
      </c>
      <c r="C77" s="118">
        <v>576618.74</v>
      </c>
      <c r="D77" s="86">
        <v>529340</v>
      </c>
      <c r="E77" s="86">
        <v>578926.72</v>
      </c>
      <c r="F77" s="87">
        <v>1.0040026101128798</v>
      </c>
      <c r="G77" s="119">
        <v>1.0936765028148259</v>
      </c>
    </row>
    <row r="78" spans="1:7" s="114" customFormat="1" ht="16.5" customHeight="1">
      <c r="A78" s="112"/>
      <c r="B78" s="61" t="s">
        <v>138</v>
      </c>
      <c r="C78" s="64">
        <v>5742.22</v>
      </c>
      <c r="D78" s="88">
        <v>5740</v>
      </c>
      <c r="E78" s="88">
        <v>5742.21</v>
      </c>
      <c r="F78" s="89">
        <v>0.9999982585132579</v>
      </c>
      <c r="G78" s="113">
        <v>1.0003850174216027</v>
      </c>
    </row>
    <row r="79" spans="1:7" s="114" customFormat="1" ht="16.5" customHeight="1">
      <c r="A79" s="112"/>
      <c r="B79" s="61" t="s">
        <v>100</v>
      </c>
      <c r="C79" s="64">
        <v>9121.68</v>
      </c>
      <c r="D79" s="88">
        <v>8500</v>
      </c>
      <c r="E79" s="88">
        <v>11418.04</v>
      </c>
      <c r="F79" s="89">
        <v>1.2517474851123915</v>
      </c>
      <c r="G79" s="113">
        <v>1.3432988235294119</v>
      </c>
    </row>
    <row r="80" spans="1:7" s="114" customFormat="1" ht="16.5" customHeight="1">
      <c r="A80" s="112"/>
      <c r="B80" s="61" t="s">
        <v>126</v>
      </c>
      <c r="C80" s="64">
        <v>12996</v>
      </c>
      <c r="D80" s="88">
        <v>11800</v>
      </c>
      <c r="E80" s="88">
        <v>12998.77</v>
      </c>
      <c r="F80" s="89">
        <v>1.0002131425053864</v>
      </c>
      <c r="G80" s="113">
        <v>1.1015906779661018</v>
      </c>
    </row>
    <row r="81" spans="1:7" s="114" customFormat="1" ht="16.5" customHeight="1">
      <c r="A81" s="112"/>
      <c r="B81" s="61" t="s">
        <v>101</v>
      </c>
      <c r="C81" s="64">
        <v>1000</v>
      </c>
      <c r="D81" s="88">
        <v>1500</v>
      </c>
      <c r="E81" s="88">
        <v>1000</v>
      </c>
      <c r="F81" s="89">
        <v>1</v>
      </c>
      <c r="G81" s="113">
        <v>0.6666666666666666</v>
      </c>
    </row>
    <row r="82" spans="1:7" s="111" customFormat="1" ht="16.5" customHeight="1">
      <c r="A82" s="112"/>
      <c r="B82" s="61" t="s">
        <v>153</v>
      </c>
      <c r="C82" s="64">
        <v>1468.09</v>
      </c>
      <c r="D82" s="88">
        <v>1800</v>
      </c>
      <c r="E82" s="88">
        <v>1476.94</v>
      </c>
      <c r="F82" s="89">
        <v>1.0060282407754293</v>
      </c>
      <c r="G82" s="113">
        <v>0.8205222222222223</v>
      </c>
    </row>
    <row r="83" spans="1:7" s="111" customFormat="1" ht="16.5" customHeight="1">
      <c r="A83" s="112"/>
      <c r="B83" s="61" t="s">
        <v>102</v>
      </c>
      <c r="C83" s="64">
        <v>546290.75</v>
      </c>
      <c r="D83" s="88">
        <v>500000</v>
      </c>
      <c r="E83" s="88">
        <v>546290.76</v>
      </c>
      <c r="F83" s="89">
        <v>1.0000000183052706</v>
      </c>
      <c r="G83" s="113">
        <v>1.09258152</v>
      </c>
    </row>
    <row r="84" spans="1:7" s="111" customFormat="1" ht="16.5" customHeight="1">
      <c r="A84" s="116" t="s">
        <v>64</v>
      </c>
      <c r="B84" s="117" t="s">
        <v>34</v>
      </c>
      <c r="C84" s="92">
        <v>14545.060000000001</v>
      </c>
      <c r="D84" s="86">
        <v>28000</v>
      </c>
      <c r="E84" s="86">
        <v>25303.17</v>
      </c>
      <c r="F84" s="87">
        <v>1.7396401252383968</v>
      </c>
      <c r="G84" s="119">
        <v>0.9036846428571428</v>
      </c>
    </row>
    <row r="85" spans="1:7" s="111" customFormat="1" ht="16.5" customHeight="1">
      <c r="A85" s="116" t="s">
        <v>65</v>
      </c>
      <c r="B85" s="117" t="s">
        <v>35</v>
      </c>
      <c r="C85" s="118">
        <v>75409.23999999999</v>
      </c>
      <c r="D85" s="86">
        <v>50000</v>
      </c>
      <c r="E85" s="86">
        <v>30373.55</v>
      </c>
      <c r="F85" s="87">
        <v>0.40278286851849987</v>
      </c>
      <c r="G85" s="119">
        <v>0.607471</v>
      </c>
    </row>
    <row r="86" spans="1:7" s="111" customFormat="1" ht="16.5" customHeight="1">
      <c r="A86" s="116" t="s">
        <v>66</v>
      </c>
      <c r="B86" s="117" t="s">
        <v>84</v>
      </c>
      <c r="C86" s="118">
        <v>141262.07</v>
      </c>
      <c r="D86" s="86">
        <v>250000</v>
      </c>
      <c r="E86" s="86">
        <v>164932.4</v>
      </c>
      <c r="F86" s="87">
        <v>1.1675632390209203</v>
      </c>
      <c r="G86" s="119">
        <v>0.6597296</v>
      </c>
    </row>
    <row r="87" spans="1:7" s="111" customFormat="1" ht="16.5" customHeight="1">
      <c r="A87" s="116" t="s">
        <v>67</v>
      </c>
      <c r="B87" s="117" t="s">
        <v>124</v>
      </c>
      <c r="C87" s="118">
        <v>32375.98</v>
      </c>
      <c r="D87" s="86">
        <v>8000</v>
      </c>
      <c r="E87" s="86">
        <v>8215.92</v>
      </c>
      <c r="F87" s="87">
        <v>0.2537659091709348</v>
      </c>
      <c r="G87" s="119">
        <v>1.02699</v>
      </c>
    </row>
    <row r="88" spans="1:7" s="111" customFormat="1" ht="16.5" customHeight="1">
      <c r="A88" s="116" t="s">
        <v>68</v>
      </c>
      <c r="B88" s="117" t="s">
        <v>36</v>
      </c>
      <c r="C88" s="93">
        <v>13064549.450000001</v>
      </c>
      <c r="D88" s="86">
        <v>13729100</v>
      </c>
      <c r="E88" s="86">
        <v>13771696.350000001</v>
      </c>
      <c r="F88" s="87">
        <v>1.0541271555292708</v>
      </c>
      <c r="G88" s="119">
        <v>1.003102632364831</v>
      </c>
    </row>
    <row r="89" spans="1:7" s="111" customFormat="1" ht="16.5" customHeight="1">
      <c r="A89" s="116" t="s">
        <v>69</v>
      </c>
      <c r="B89" s="117" t="s">
        <v>82</v>
      </c>
      <c r="C89" s="93">
        <v>1979915.5499999998</v>
      </c>
      <c r="D89" s="86">
        <v>2188900</v>
      </c>
      <c r="E89" s="86">
        <v>2140513.9</v>
      </c>
      <c r="F89" s="87">
        <v>1.0811137374015776</v>
      </c>
      <c r="G89" s="119">
        <v>0.9778947873361048</v>
      </c>
    </row>
    <row r="90" spans="1:7" s="111" customFormat="1" ht="16.5" customHeight="1">
      <c r="A90" s="116" t="s">
        <v>70</v>
      </c>
      <c r="B90" s="117" t="s">
        <v>128</v>
      </c>
      <c r="C90" s="118">
        <v>20786.28</v>
      </c>
      <c r="D90" s="86">
        <v>4700</v>
      </c>
      <c r="E90" s="86">
        <v>4687.77</v>
      </c>
      <c r="F90" s="87">
        <v>0.2255223156813052</v>
      </c>
      <c r="G90" s="119">
        <v>0.9973978723404257</v>
      </c>
    </row>
    <row r="91" spans="1:7" s="111" customFormat="1" ht="16.5" customHeight="1">
      <c r="A91" s="116" t="s">
        <v>71</v>
      </c>
      <c r="B91" s="117" t="s">
        <v>37</v>
      </c>
      <c r="C91" s="118">
        <v>841940</v>
      </c>
      <c r="D91" s="86">
        <v>1440050</v>
      </c>
      <c r="E91" s="86">
        <v>1380489.99</v>
      </c>
      <c r="F91" s="87">
        <v>1.6396536451528612</v>
      </c>
      <c r="G91" s="119">
        <v>0.9586403180445123</v>
      </c>
    </row>
    <row r="92" spans="1:7" s="114" customFormat="1" ht="16.5" customHeight="1">
      <c r="A92" s="112"/>
      <c r="B92" s="61" t="s">
        <v>157</v>
      </c>
      <c r="C92" s="64">
        <v>75240</v>
      </c>
      <c r="D92" s="88">
        <v>134000</v>
      </c>
      <c r="E92" s="88">
        <v>116840</v>
      </c>
      <c r="F92" s="89">
        <v>1.552897395002658</v>
      </c>
      <c r="G92" s="113">
        <v>0.8719402985074627</v>
      </c>
    </row>
    <row r="93" spans="1:7" s="114" customFormat="1" ht="16.5" customHeight="1">
      <c r="A93" s="112"/>
      <c r="B93" s="61" t="s">
        <v>94</v>
      </c>
      <c r="C93" s="64">
        <v>326000</v>
      </c>
      <c r="D93" s="88">
        <v>566500</v>
      </c>
      <c r="E93" s="88">
        <v>566500</v>
      </c>
      <c r="F93" s="89">
        <v>1.7377300613496933</v>
      </c>
      <c r="G93" s="113">
        <v>1</v>
      </c>
    </row>
    <row r="94" spans="1:7" s="114" customFormat="1" ht="16.5" customHeight="1">
      <c r="A94" s="112"/>
      <c r="B94" s="61" t="s">
        <v>158</v>
      </c>
      <c r="C94" s="64">
        <v>259500</v>
      </c>
      <c r="D94" s="88">
        <v>548550</v>
      </c>
      <c r="E94" s="88">
        <v>515150</v>
      </c>
      <c r="F94" s="89">
        <v>1.9851637764932564</v>
      </c>
      <c r="G94" s="113">
        <v>0.9391122049038374</v>
      </c>
    </row>
    <row r="95" spans="1:7" s="114" customFormat="1" ht="16.5" customHeight="1">
      <c r="A95" s="112"/>
      <c r="B95" s="61" t="s">
        <v>159</v>
      </c>
      <c r="C95" s="64">
        <v>37000</v>
      </c>
      <c r="D95" s="88">
        <v>26000</v>
      </c>
      <c r="E95" s="88">
        <v>26000</v>
      </c>
      <c r="F95" s="89">
        <v>0.7027027027027027</v>
      </c>
      <c r="G95" s="113">
        <v>1</v>
      </c>
    </row>
    <row r="96" spans="1:7" s="114" customFormat="1" ht="16.5" customHeight="1">
      <c r="A96" s="112"/>
      <c r="B96" s="61" t="s">
        <v>172</v>
      </c>
      <c r="C96" s="64">
        <v>58200</v>
      </c>
      <c r="D96" s="88">
        <v>95000</v>
      </c>
      <c r="E96" s="88">
        <v>97000</v>
      </c>
      <c r="F96" s="89">
        <v>1.6666666666666667</v>
      </c>
      <c r="G96" s="113">
        <v>1.0210526315789474</v>
      </c>
    </row>
    <row r="97" spans="1:7" s="114" customFormat="1" ht="16.5" customHeight="1">
      <c r="A97" s="112"/>
      <c r="B97" s="61" t="s">
        <v>160</v>
      </c>
      <c r="C97" s="64">
        <v>40000</v>
      </c>
      <c r="D97" s="88">
        <v>34000</v>
      </c>
      <c r="E97" s="88">
        <v>24000</v>
      </c>
      <c r="F97" s="89">
        <v>0.6</v>
      </c>
      <c r="G97" s="113">
        <v>0.7058823529411765</v>
      </c>
    </row>
    <row r="98" spans="1:7" s="114" customFormat="1" ht="16.5" customHeight="1">
      <c r="A98" s="112"/>
      <c r="B98" s="61" t="s">
        <v>170</v>
      </c>
      <c r="C98" s="64">
        <v>34000</v>
      </c>
      <c r="D98" s="88">
        <v>30000</v>
      </c>
      <c r="E98" s="88">
        <v>29000</v>
      </c>
      <c r="F98" s="89">
        <v>0.8529411764705882</v>
      </c>
      <c r="G98" s="113">
        <v>0.9666666666666667</v>
      </c>
    </row>
    <row r="99" spans="1:7" s="111" customFormat="1" ht="16.5" customHeight="1">
      <c r="A99" s="112"/>
      <c r="B99" s="80" t="s">
        <v>167</v>
      </c>
      <c r="C99" s="64">
        <v>12000</v>
      </c>
      <c r="D99" s="88">
        <v>6000</v>
      </c>
      <c r="E99" s="88">
        <v>5999.99</v>
      </c>
      <c r="F99" s="89">
        <v>0.49999916666666666</v>
      </c>
      <c r="G99" s="113">
        <v>0.9999983333333333</v>
      </c>
    </row>
    <row r="100" spans="1:7" s="111" customFormat="1" ht="16.5" customHeight="1">
      <c r="A100" s="116" t="s">
        <v>72</v>
      </c>
      <c r="B100" s="117" t="s">
        <v>168</v>
      </c>
      <c r="C100" s="118">
        <v>432024.17</v>
      </c>
      <c r="D100" s="86">
        <v>354400</v>
      </c>
      <c r="E100" s="86">
        <v>276778.64</v>
      </c>
      <c r="F100" s="87">
        <v>0.6406554522169443</v>
      </c>
      <c r="G100" s="119">
        <v>0.7809781038374718</v>
      </c>
    </row>
    <row r="101" spans="1:7" s="111" customFormat="1" ht="16.5" customHeight="1">
      <c r="A101" s="116" t="s">
        <v>73</v>
      </c>
      <c r="B101" s="117" t="s">
        <v>141</v>
      </c>
      <c r="C101" s="118">
        <v>0</v>
      </c>
      <c r="D101" s="86">
        <v>31000</v>
      </c>
      <c r="E101" s="86">
        <v>30937.5</v>
      </c>
      <c r="F101" s="87" t="s">
        <v>207</v>
      </c>
      <c r="G101" s="119">
        <v>0.9979838709677419</v>
      </c>
    </row>
    <row r="102" spans="1:7" s="111" customFormat="1" ht="16.5" customHeight="1">
      <c r="A102" s="116" t="s">
        <v>74</v>
      </c>
      <c r="B102" s="117" t="s">
        <v>38</v>
      </c>
      <c r="C102" s="118">
        <v>344119.33</v>
      </c>
      <c r="D102" s="86">
        <v>218000</v>
      </c>
      <c r="E102" s="86">
        <v>217381.19</v>
      </c>
      <c r="F102" s="87">
        <v>0.6317029328169388</v>
      </c>
      <c r="G102" s="119">
        <v>0.9971614220183487</v>
      </c>
    </row>
    <row r="103" spans="1:7" s="111" customFormat="1" ht="16.5" customHeight="1">
      <c r="A103" s="116" t="s">
        <v>75</v>
      </c>
      <c r="B103" s="117" t="s">
        <v>39</v>
      </c>
      <c r="C103" s="118">
        <v>792.22</v>
      </c>
      <c r="D103" s="86">
        <v>1000</v>
      </c>
      <c r="E103" s="86">
        <v>652.74</v>
      </c>
      <c r="F103" s="87">
        <v>0.8239377950569287</v>
      </c>
      <c r="G103" s="119">
        <v>0.65274</v>
      </c>
    </row>
    <row r="104" spans="1:7" s="111" customFormat="1" ht="16.5" customHeight="1">
      <c r="A104" s="116" t="s">
        <v>76</v>
      </c>
      <c r="B104" s="117" t="s">
        <v>83</v>
      </c>
      <c r="C104" s="92">
        <v>41957.47</v>
      </c>
      <c r="D104" s="86">
        <v>380000</v>
      </c>
      <c r="E104" s="86">
        <v>270393.89</v>
      </c>
      <c r="F104" s="87">
        <v>6.444475560609351</v>
      </c>
      <c r="G104" s="119">
        <v>0.7115628684210527</v>
      </c>
    </row>
    <row r="105" spans="1:7" s="111" customFormat="1" ht="16.5" customHeight="1">
      <c r="A105" s="116" t="s">
        <v>77</v>
      </c>
      <c r="B105" s="117" t="s">
        <v>142</v>
      </c>
      <c r="C105" s="118">
        <v>0</v>
      </c>
      <c r="D105" s="86">
        <v>10000</v>
      </c>
      <c r="E105" s="86">
        <v>0</v>
      </c>
      <c r="F105" s="87" t="s">
        <v>207</v>
      </c>
      <c r="G105" s="119" t="s">
        <v>207</v>
      </c>
    </row>
    <row r="106" spans="1:7" s="111" customFormat="1" ht="16.5" customHeight="1">
      <c r="A106" s="116" t="s">
        <v>78</v>
      </c>
      <c r="B106" s="117" t="s">
        <v>40</v>
      </c>
      <c r="C106" s="92">
        <v>1308.29</v>
      </c>
      <c r="D106" s="86">
        <v>15000</v>
      </c>
      <c r="E106" s="86">
        <v>8756.45</v>
      </c>
      <c r="F106" s="87">
        <v>6.693049706104916</v>
      </c>
      <c r="G106" s="119">
        <v>0.5837633333333334</v>
      </c>
    </row>
    <row r="107" spans="1:7" s="111" customFormat="1" ht="16.5" customHeight="1">
      <c r="A107" s="116" t="s">
        <v>169</v>
      </c>
      <c r="B107" s="117" t="s">
        <v>121</v>
      </c>
      <c r="C107" s="92">
        <v>2236094.6399999997</v>
      </c>
      <c r="D107" s="86">
        <v>2459500</v>
      </c>
      <c r="E107" s="86">
        <v>2420158.8</v>
      </c>
      <c r="F107" s="87">
        <v>1.0823150132858421</v>
      </c>
      <c r="G107" s="119">
        <v>0.9840043911364098</v>
      </c>
    </row>
    <row r="108" spans="1:7" ht="16.5" customHeight="1">
      <c r="A108" s="94" t="s">
        <v>42</v>
      </c>
      <c r="B108" s="95"/>
      <c r="C108" s="96">
        <v>38415100.089999996</v>
      </c>
      <c r="D108" s="97">
        <v>44699570</v>
      </c>
      <c r="E108" s="97">
        <v>43714378.480000004</v>
      </c>
      <c r="F108" s="98">
        <v>1.137947795986076</v>
      </c>
      <c r="G108" s="99">
        <v>0.9779597092321023</v>
      </c>
    </row>
    <row r="109" spans="1:7" ht="16.5" customHeight="1">
      <c r="A109" s="94" t="s">
        <v>43</v>
      </c>
      <c r="B109" s="95"/>
      <c r="C109" s="96">
        <v>38419275.019999996</v>
      </c>
      <c r="D109" s="96">
        <v>46276150</v>
      </c>
      <c r="E109" s="96">
        <v>47575186.78</v>
      </c>
      <c r="F109" s="98">
        <v>1.2383155787097413</v>
      </c>
      <c r="G109" s="99">
        <v>1.0280714100027768</v>
      </c>
    </row>
    <row r="110" spans="1:7" ht="16.5" customHeight="1">
      <c r="A110" s="100" t="s">
        <v>215</v>
      </c>
      <c r="B110" s="101"/>
      <c r="C110" s="102">
        <v>4174.929999999702</v>
      </c>
      <c r="D110" s="103">
        <v>1576580</v>
      </c>
      <c r="E110" s="104">
        <v>3860808.299999997</v>
      </c>
      <c r="F110" s="105"/>
      <c r="G110" s="106"/>
    </row>
  </sheetData>
  <sheetProtection/>
  <mergeCells count="9">
    <mergeCell ref="G1:G2"/>
    <mergeCell ref="E1:E2"/>
    <mergeCell ref="D1:D2"/>
    <mergeCell ref="A109:B109"/>
    <mergeCell ref="A110:B110"/>
    <mergeCell ref="A108:B108"/>
    <mergeCell ref="A1:B2"/>
    <mergeCell ref="C1:C2"/>
    <mergeCell ref="F1:F2"/>
  </mergeCells>
  <printOptions/>
  <pageMargins left="0.5905511811023623" right="0.1968503937007874" top="0.5905511811023623" bottom="0.3937007874015748" header="0" footer="0"/>
  <pageSetup firstPageNumber="3" useFirstPageNumber="1"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workbookViewId="0" topLeftCell="A1">
      <selection activeCell="R14" sqref="R14"/>
    </sheetView>
  </sheetViews>
  <sheetFormatPr defaultColWidth="3.421875" defaultRowHeight="16.5" customHeight="1"/>
  <cols>
    <col min="1" max="1" width="4.7109375" style="1" customWidth="1"/>
    <col min="2" max="2" width="31.421875" style="19" customWidth="1"/>
    <col min="3" max="3" width="13.140625" style="21" customWidth="1"/>
    <col min="4" max="5" width="13.140625" style="7" customWidth="1"/>
    <col min="6" max="7" width="8.8515625" style="23" customWidth="1"/>
    <col min="8" max="16384" width="3.421875" style="1" customWidth="1"/>
  </cols>
  <sheetData>
    <row r="1" spans="1:7" ht="24" customHeight="1">
      <c r="A1" s="37" t="s">
        <v>214</v>
      </c>
      <c r="B1" s="38"/>
      <c r="C1" s="35" t="s">
        <v>163</v>
      </c>
      <c r="D1" s="35" t="s">
        <v>208</v>
      </c>
      <c r="E1" s="35" t="s">
        <v>174</v>
      </c>
      <c r="F1" s="35" t="s">
        <v>175</v>
      </c>
      <c r="G1" s="35" t="s">
        <v>209</v>
      </c>
    </row>
    <row r="2" spans="1:7" ht="23.25" customHeight="1">
      <c r="A2" s="39"/>
      <c r="B2" s="40"/>
      <c r="C2" s="36"/>
      <c r="D2" s="36"/>
      <c r="E2" s="36"/>
      <c r="F2" s="36"/>
      <c r="G2" s="36"/>
    </row>
    <row r="3" spans="1:7" s="2" customFormat="1" ht="23.25" customHeight="1">
      <c r="A3" s="82" t="s">
        <v>176</v>
      </c>
      <c r="B3" s="41" t="s">
        <v>177</v>
      </c>
      <c r="C3" s="28">
        <v>33710211.43</v>
      </c>
      <c r="D3" s="28">
        <v>41841450</v>
      </c>
      <c r="E3" s="28">
        <v>42797044.53</v>
      </c>
      <c r="F3" s="85">
        <v>1.2695572858944837</v>
      </c>
      <c r="G3" s="85">
        <v>1.0228384659231455</v>
      </c>
    </row>
    <row r="4" spans="1:7" ht="16.5" customHeight="1">
      <c r="A4" s="43" t="s">
        <v>178</v>
      </c>
      <c r="B4" s="44" t="s">
        <v>113</v>
      </c>
      <c r="C4" s="45">
        <v>28550192.540000003</v>
      </c>
      <c r="D4" s="46">
        <v>38275000</v>
      </c>
      <c r="E4" s="46">
        <v>38612268.870000005</v>
      </c>
      <c r="F4" s="42">
        <v>1.352434622495194</v>
      </c>
      <c r="G4" s="42">
        <v>1.0088117274983672</v>
      </c>
    </row>
    <row r="5" spans="1:7" ht="16.5" customHeight="1">
      <c r="A5" s="47"/>
      <c r="B5" s="48" t="s">
        <v>104</v>
      </c>
      <c r="C5" s="49">
        <v>7840781.77</v>
      </c>
      <c r="D5" s="46">
        <v>10000000</v>
      </c>
      <c r="E5" s="46">
        <v>10072745.44</v>
      </c>
      <c r="F5" s="42">
        <v>1.2846608585051844</v>
      </c>
      <c r="G5" s="42">
        <v>1.007274544</v>
      </c>
    </row>
    <row r="6" spans="1:7" ht="16.5" customHeight="1">
      <c r="A6" s="47"/>
      <c r="B6" s="48" t="s">
        <v>105</v>
      </c>
      <c r="C6" s="49">
        <v>15465833.23</v>
      </c>
      <c r="D6" s="46">
        <v>21700000</v>
      </c>
      <c r="E6" s="46">
        <v>21888201.95</v>
      </c>
      <c r="F6" s="42">
        <v>1.4152617336867532</v>
      </c>
      <c r="G6" s="42">
        <v>1.0086729009216588</v>
      </c>
    </row>
    <row r="7" spans="1:7" ht="16.5" customHeight="1">
      <c r="A7" s="47"/>
      <c r="B7" s="48" t="s">
        <v>116</v>
      </c>
      <c r="C7" s="49">
        <v>4030789.08</v>
      </c>
      <c r="D7" s="46">
        <v>5300000</v>
      </c>
      <c r="E7" s="46">
        <v>5289249.81</v>
      </c>
      <c r="F7" s="42">
        <v>1.3122120024201314</v>
      </c>
      <c r="G7" s="42">
        <v>0.9979716622641509</v>
      </c>
    </row>
    <row r="8" spans="1:7" ht="16.5" customHeight="1">
      <c r="A8" s="47"/>
      <c r="B8" s="48" t="s">
        <v>117</v>
      </c>
      <c r="C8" s="49">
        <v>353253.12</v>
      </c>
      <c r="D8" s="46">
        <v>450000</v>
      </c>
      <c r="E8" s="46">
        <v>440717.44</v>
      </c>
      <c r="F8" s="42">
        <v>1.2475967374329207</v>
      </c>
      <c r="G8" s="42">
        <v>0.9793720888888889</v>
      </c>
    </row>
    <row r="9" spans="1:7" ht="16.5" customHeight="1">
      <c r="A9" s="47"/>
      <c r="B9" s="48" t="s">
        <v>118</v>
      </c>
      <c r="C9" s="50">
        <v>512840.32</v>
      </c>
      <c r="D9" s="46">
        <v>500000</v>
      </c>
      <c r="E9" s="46">
        <v>573862.2</v>
      </c>
      <c r="F9" s="42">
        <v>1.1189880702047763</v>
      </c>
      <c r="G9" s="42">
        <v>1.1477244</v>
      </c>
    </row>
    <row r="10" spans="1:7" ht="16.5" customHeight="1">
      <c r="A10" s="47"/>
      <c r="B10" s="48" t="s">
        <v>119</v>
      </c>
      <c r="C10" s="49">
        <v>12000</v>
      </c>
      <c r="D10" s="46">
        <v>15000</v>
      </c>
      <c r="E10" s="46">
        <v>12000</v>
      </c>
      <c r="F10" s="42">
        <v>1</v>
      </c>
      <c r="G10" s="42">
        <v>0.8</v>
      </c>
    </row>
    <row r="11" spans="1:7" ht="16.5" customHeight="1">
      <c r="A11" s="47"/>
      <c r="B11" s="48" t="s">
        <v>122</v>
      </c>
      <c r="C11" s="49">
        <v>217397.1</v>
      </c>
      <c r="D11" s="46">
        <v>200000</v>
      </c>
      <c r="E11" s="46">
        <v>244518.68</v>
      </c>
      <c r="F11" s="42">
        <v>1.124755942006586</v>
      </c>
      <c r="G11" s="42">
        <v>1.2225934</v>
      </c>
    </row>
    <row r="12" spans="1:7" ht="16.5" customHeight="1">
      <c r="A12" s="47"/>
      <c r="B12" s="48" t="s">
        <v>120</v>
      </c>
      <c r="C12" s="49">
        <v>117297.92</v>
      </c>
      <c r="D12" s="46">
        <v>110000</v>
      </c>
      <c r="E12" s="46">
        <v>90973.35</v>
      </c>
      <c r="F12" s="42">
        <v>0.7755751338131146</v>
      </c>
      <c r="G12" s="42">
        <v>0.8270304545454547</v>
      </c>
    </row>
    <row r="13" spans="1:7" ht="16.5" customHeight="1">
      <c r="A13" s="47" t="s">
        <v>205</v>
      </c>
      <c r="B13" s="48" t="s">
        <v>114</v>
      </c>
      <c r="C13" s="49">
        <v>1781631.14</v>
      </c>
      <c r="D13" s="46">
        <v>1500000</v>
      </c>
      <c r="E13" s="46">
        <v>1589738.68</v>
      </c>
      <c r="F13" s="42">
        <v>0.8922939458725446</v>
      </c>
      <c r="G13" s="42">
        <v>1.0598257866666667</v>
      </c>
    </row>
    <row r="14" spans="1:7" ht="16.5" customHeight="1">
      <c r="A14" s="47" t="s">
        <v>181</v>
      </c>
      <c r="B14" s="48" t="s">
        <v>115</v>
      </c>
      <c r="C14" s="49">
        <v>1407995.75</v>
      </c>
      <c r="D14" s="46">
        <v>1350000</v>
      </c>
      <c r="E14" s="46">
        <v>1890732.47</v>
      </c>
      <c r="F14" s="42">
        <v>1.3428538189834736</v>
      </c>
      <c r="G14" s="42">
        <v>1.4005425703703704</v>
      </c>
    </row>
    <row r="15" spans="1:7" ht="16.5" customHeight="1">
      <c r="A15" s="47" t="s">
        <v>206</v>
      </c>
      <c r="B15" s="48" t="s">
        <v>162</v>
      </c>
      <c r="C15" s="49">
        <v>92086.6</v>
      </c>
      <c r="D15" s="46">
        <v>0</v>
      </c>
      <c r="E15" s="46">
        <v>4418</v>
      </c>
      <c r="F15" s="42">
        <v>0.04797657856843449</v>
      </c>
      <c r="G15" s="42" t="s">
        <v>207</v>
      </c>
    </row>
    <row r="16" spans="1:7" ht="16.5" customHeight="1">
      <c r="A16" s="47" t="s">
        <v>182</v>
      </c>
      <c r="B16" s="48" t="s">
        <v>125</v>
      </c>
      <c r="C16" s="49">
        <v>388998.62</v>
      </c>
      <c r="D16" s="46">
        <v>422100</v>
      </c>
      <c r="E16" s="46">
        <v>405543.23</v>
      </c>
      <c r="F16" s="42">
        <v>1.0425312819875814</v>
      </c>
      <c r="G16" s="42">
        <v>0.9607752428334517</v>
      </c>
    </row>
    <row r="17" spans="1:7" ht="16.5" customHeight="1">
      <c r="A17" s="47" t="s">
        <v>183</v>
      </c>
      <c r="B17" s="48" t="s">
        <v>148</v>
      </c>
      <c r="C17" s="49">
        <v>1411390.91</v>
      </c>
      <c r="D17" s="46">
        <v>294350</v>
      </c>
      <c r="E17" s="46">
        <v>294343.28</v>
      </c>
      <c r="F17" s="42">
        <v>0.20854837445424673</v>
      </c>
      <c r="G17" s="42">
        <v>0.9999771700356719</v>
      </c>
    </row>
    <row r="18" spans="1:7" ht="16.5" customHeight="1">
      <c r="A18" s="47" t="s">
        <v>185</v>
      </c>
      <c r="B18" s="48" t="s">
        <v>201</v>
      </c>
      <c r="C18" s="49">
        <v>77915.87</v>
      </c>
      <c r="D18" s="46">
        <v>0</v>
      </c>
      <c r="E18" s="46">
        <v>0</v>
      </c>
      <c r="F18" s="42" t="s">
        <v>207</v>
      </c>
      <c r="G18" s="42" t="s">
        <v>207</v>
      </c>
    </row>
    <row r="19" spans="1:7" s="2" customFormat="1" ht="16.5" customHeight="1">
      <c r="A19" s="51" t="s">
        <v>45</v>
      </c>
      <c r="B19" s="52" t="s">
        <v>186</v>
      </c>
      <c r="C19" s="53">
        <v>106775.14</v>
      </c>
      <c r="D19" s="54">
        <v>398450</v>
      </c>
      <c r="E19" s="54">
        <v>424723.79</v>
      </c>
      <c r="F19" s="85">
        <v>3.9777404178538185</v>
      </c>
      <c r="G19" s="85">
        <v>1.0659399924708244</v>
      </c>
    </row>
    <row r="20" spans="1:7" ht="16.5" customHeight="1">
      <c r="A20" s="47" t="s">
        <v>187</v>
      </c>
      <c r="B20" s="48" t="s">
        <v>106</v>
      </c>
      <c r="C20" s="49">
        <v>100.99</v>
      </c>
      <c r="D20" s="46">
        <v>100</v>
      </c>
      <c r="E20" s="46">
        <v>26.2</v>
      </c>
      <c r="F20" s="42">
        <v>0.2594316268937519</v>
      </c>
      <c r="G20" s="42">
        <v>0.262</v>
      </c>
    </row>
    <row r="21" spans="1:7" ht="16.5" customHeight="1">
      <c r="A21" s="47" t="s">
        <v>179</v>
      </c>
      <c r="B21" s="48" t="s">
        <v>108</v>
      </c>
      <c r="C21" s="49">
        <v>189.99</v>
      </c>
      <c r="D21" s="46">
        <v>350</v>
      </c>
      <c r="E21" s="46">
        <v>155.76</v>
      </c>
      <c r="F21" s="42">
        <v>0.8198326227696193</v>
      </c>
      <c r="G21" s="42">
        <v>0.4450285714285714</v>
      </c>
    </row>
    <row r="22" spans="1:7" ht="16.5" customHeight="1">
      <c r="A22" s="47" t="s">
        <v>188</v>
      </c>
      <c r="B22" s="48" t="s">
        <v>107</v>
      </c>
      <c r="C22" s="49">
        <v>106483.17</v>
      </c>
      <c r="D22" s="46">
        <v>100000</v>
      </c>
      <c r="E22" s="46">
        <v>126541.84</v>
      </c>
      <c r="F22" s="42">
        <v>1.188374087660989</v>
      </c>
      <c r="G22" s="42">
        <v>1.2654184</v>
      </c>
    </row>
    <row r="23" spans="1:7" ht="16.5" customHeight="1">
      <c r="A23" s="47" t="s">
        <v>202</v>
      </c>
      <c r="B23" s="48" t="s">
        <v>203</v>
      </c>
      <c r="C23" s="49">
        <v>0.99</v>
      </c>
      <c r="D23" s="46">
        <v>0</v>
      </c>
      <c r="E23" s="46"/>
      <c r="F23" s="42"/>
      <c r="G23" s="42"/>
    </row>
    <row r="24" spans="1:7" ht="16.5" customHeight="1">
      <c r="A24" s="47" t="s">
        <v>200</v>
      </c>
      <c r="B24" s="48" t="s">
        <v>189</v>
      </c>
      <c r="C24" s="49">
        <v>0</v>
      </c>
      <c r="D24" s="46">
        <v>298000</v>
      </c>
      <c r="E24" s="46">
        <v>297999.99</v>
      </c>
      <c r="F24" s="42" t="s">
        <v>207</v>
      </c>
      <c r="G24" s="42">
        <v>0.999999966442953</v>
      </c>
    </row>
    <row r="25" spans="1:7" s="2" customFormat="1" ht="16.5" customHeight="1">
      <c r="A25" s="51" t="s">
        <v>46</v>
      </c>
      <c r="B25" s="52" t="s">
        <v>190</v>
      </c>
      <c r="C25" s="53">
        <v>4602288.45</v>
      </c>
      <c r="D25" s="54">
        <v>4036250</v>
      </c>
      <c r="E25" s="54">
        <v>4353418.460000001</v>
      </c>
      <c r="F25" s="85">
        <v>0.9459247301198604</v>
      </c>
      <c r="G25" s="85">
        <v>1.0785799838959433</v>
      </c>
    </row>
    <row r="26" spans="1:7" ht="16.5" customHeight="1">
      <c r="A26" s="47" t="s">
        <v>191</v>
      </c>
      <c r="B26" s="55" t="s">
        <v>210</v>
      </c>
      <c r="C26" s="56">
        <v>894565.17</v>
      </c>
      <c r="D26" s="57">
        <v>1239300</v>
      </c>
      <c r="E26" s="46">
        <v>1240235.82</v>
      </c>
      <c r="F26" s="42">
        <v>1.3864119256956986</v>
      </c>
      <c r="G26" s="42">
        <v>1.000755119825708</v>
      </c>
    </row>
    <row r="27" spans="1:7" ht="16.5" customHeight="1">
      <c r="A27" s="47" t="s">
        <v>192</v>
      </c>
      <c r="B27" s="55" t="s">
        <v>133</v>
      </c>
      <c r="C27" s="56">
        <v>101366.51</v>
      </c>
      <c r="D27" s="46">
        <v>25450</v>
      </c>
      <c r="E27" s="46">
        <v>25417.06</v>
      </c>
      <c r="F27" s="42">
        <v>0.2507441560333882</v>
      </c>
      <c r="G27" s="42">
        <v>0.9987056974459726</v>
      </c>
    </row>
    <row r="28" spans="1:7" ht="16.5" customHeight="1">
      <c r="A28" s="47" t="s">
        <v>180</v>
      </c>
      <c r="B28" s="55" t="s">
        <v>109</v>
      </c>
      <c r="C28" s="56">
        <v>59085.14</v>
      </c>
      <c r="D28" s="57">
        <v>120000</v>
      </c>
      <c r="E28" s="46">
        <v>178184.83</v>
      </c>
      <c r="F28" s="42">
        <v>3.0157300126563125</v>
      </c>
      <c r="G28" s="58">
        <v>1.4848735833333333</v>
      </c>
    </row>
    <row r="29" spans="1:7" ht="16.5" customHeight="1">
      <c r="A29" s="47" t="s">
        <v>193</v>
      </c>
      <c r="B29" s="55" t="s">
        <v>110</v>
      </c>
      <c r="C29" s="56">
        <v>0</v>
      </c>
      <c r="D29" s="57">
        <v>1000</v>
      </c>
      <c r="E29" s="46">
        <v>71.43</v>
      </c>
      <c r="F29" s="42" t="s">
        <v>207</v>
      </c>
      <c r="G29" s="58">
        <v>0.07143000000000001</v>
      </c>
    </row>
    <row r="30" spans="1:7" ht="16.5" customHeight="1">
      <c r="A30" s="47" t="s">
        <v>184</v>
      </c>
      <c r="B30" s="55" t="s">
        <v>112</v>
      </c>
      <c r="C30" s="56">
        <v>412263.51</v>
      </c>
      <c r="D30" s="46">
        <v>70000</v>
      </c>
      <c r="E30" s="46">
        <v>225792.06</v>
      </c>
      <c r="F30" s="42">
        <v>0.5476886858116548</v>
      </c>
      <c r="G30" s="58">
        <v>3.225600857142857</v>
      </c>
    </row>
    <row r="31" spans="1:7" ht="16.5" customHeight="1">
      <c r="A31" s="47" t="s">
        <v>194</v>
      </c>
      <c r="B31" s="55" t="s">
        <v>136</v>
      </c>
      <c r="C31" s="56">
        <v>94388.8</v>
      </c>
      <c r="D31" s="57">
        <v>6900</v>
      </c>
      <c r="E31" s="46">
        <v>6821.74</v>
      </c>
      <c r="F31" s="42">
        <v>0.07227276965063652</v>
      </c>
      <c r="G31" s="58">
        <v>0.9886579710144927</v>
      </c>
    </row>
    <row r="32" spans="1:7" ht="16.5" customHeight="1">
      <c r="A32" s="47" t="s">
        <v>195</v>
      </c>
      <c r="B32" s="55" t="s">
        <v>204</v>
      </c>
      <c r="C32" s="56">
        <v>0</v>
      </c>
      <c r="D32" s="59">
        <v>0</v>
      </c>
      <c r="E32" s="60">
        <v>4838.13</v>
      </c>
      <c r="F32" s="42" t="s">
        <v>207</v>
      </c>
      <c r="G32" s="58" t="s">
        <v>207</v>
      </c>
    </row>
    <row r="33" spans="1:7" ht="16.5" customHeight="1">
      <c r="A33" s="47" t="s">
        <v>196</v>
      </c>
      <c r="B33" s="80" t="s">
        <v>211</v>
      </c>
      <c r="C33" s="62">
        <v>0</v>
      </c>
      <c r="D33" s="57">
        <v>0</v>
      </c>
      <c r="E33" s="46">
        <v>22115.58</v>
      </c>
      <c r="F33" s="42" t="s">
        <v>207</v>
      </c>
      <c r="G33" s="58" t="s">
        <v>207</v>
      </c>
    </row>
    <row r="34" spans="1:7" ht="16.5" customHeight="1">
      <c r="A34" s="47" t="s">
        <v>197</v>
      </c>
      <c r="B34" s="63" t="s">
        <v>156</v>
      </c>
      <c r="C34" s="56">
        <v>14273.88</v>
      </c>
      <c r="D34" s="57">
        <v>3250</v>
      </c>
      <c r="E34" s="46">
        <v>3219.2</v>
      </c>
      <c r="F34" s="58">
        <v>0.2255308297393561</v>
      </c>
      <c r="G34" s="58">
        <v>0.9905230769230768</v>
      </c>
    </row>
    <row r="35" spans="1:7" ht="16.5" customHeight="1">
      <c r="A35" s="47" t="s">
        <v>197</v>
      </c>
      <c r="B35" s="55" t="s">
        <v>111</v>
      </c>
      <c r="C35" s="56">
        <v>19628.1</v>
      </c>
      <c r="D35" s="64">
        <v>84450</v>
      </c>
      <c r="E35" s="46">
        <v>44818.87</v>
      </c>
      <c r="F35" s="58">
        <v>2.283403385961963</v>
      </c>
      <c r="G35" s="58">
        <v>0.5307148608644169</v>
      </c>
    </row>
    <row r="36" spans="1:7" ht="16.5" customHeight="1">
      <c r="A36" s="47" t="s">
        <v>198</v>
      </c>
      <c r="B36" s="48" t="s">
        <v>212</v>
      </c>
      <c r="C36" s="56">
        <v>1060501.99</v>
      </c>
      <c r="D36" s="57">
        <v>389300</v>
      </c>
      <c r="E36" s="46">
        <v>645471.93</v>
      </c>
      <c r="F36" s="58">
        <v>0.6086475424718439</v>
      </c>
      <c r="G36" s="58">
        <v>1.6580321859748268</v>
      </c>
    </row>
    <row r="37" spans="1:7" ht="16.5" customHeight="1">
      <c r="A37" s="47" t="s">
        <v>199</v>
      </c>
      <c r="B37" s="55" t="s">
        <v>213</v>
      </c>
      <c r="C37" s="56">
        <v>1946215.35</v>
      </c>
      <c r="D37" s="57">
        <v>2096600</v>
      </c>
      <c r="E37" s="57">
        <v>1956431.81</v>
      </c>
      <c r="F37" s="58">
        <v>1.0052493985313598</v>
      </c>
      <c r="G37" s="58">
        <v>0.9331450014308881</v>
      </c>
    </row>
    <row r="38" spans="1:7" s="2" customFormat="1" ht="16.5" customHeight="1">
      <c r="A38" s="83"/>
      <c r="B38" s="81" t="s">
        <v>43</v>
      </c>
      <c r="C38" s="34">
        <v>38419275.019999996</v>
      </c>
      <c r="D38" s="33">
        <v>46276150</v>
      </c>
      <c r="E38" s="33">
        <v>47575186.78</v>
      </c>
      <c r="F38" s="84">
        <v>1.2383155787097413</v>
      </c>
      <c r="G38" s="84">
        <v>1.0280714100027768</v>
      </c>
    </row>
    <row r="39" spans="1:7" ht="16.5" customHeight="1">
      <c r="A39" s="65"/>
      <c r="B39" s="26"/>
      <c r="C39" s="26"/>
      <c r="D39" s="26"/>
      <c r="E39" s="26"/>
      <c r="F39" s="26"/>
      <c r="G39" s="26"/>
    </row>
    <row r="40" spans="1:7" ht="16.5" customHeight="1">
      <c r="A40" s="67"/>
      <c r="B40" s="26"/>
      <c r="C40" s="26"/>
      <c r="D40" s="26"/>
      <c r="E40" s="26"/>
      <c r="F40" s="26"/>
      <c r="G40" s="26"/>
    </row>
    <row r="41" spans="1:7" ht="16.5" customHeight="1">
      <c r="A41" s="67"/>
      <c r="B41" s="26"/>
      <c r="C41" s="26"/>
      <c r="D41" s="26"/>
      <c r="E41" s="26"/>
      <c r="F41" s="26"/>
      <c r="G41" s="26"/>
    </row>
    <row r="42" spans="1:7" ht="16.5" customHeight="1">
      <c r="A42" s="67"/>
      <c r="B42" s="26"/>
      <c r="C42" s="26"/>
      <c r="D42" s="26"/>
      <c r="E42" s="26"/>
      <c r="F42" s="26"/>
      <c r="G42" s="26"/>
    </row>
    <row r="43" spans="1:7" ht="16.5" customHeight="1">
      <c r="A43" s="67"/>
      <c r="B43" s="68"/>
      <c r="C43" s="26"/>
      <c r="D43" s="26"/>
      <c r="E43" s="26"/>
      <c r="F43" s="26"/>
      <c r="G43" s="26"/>
    </row>
    <row r="44" spans="1:7" ht="16.5" customHeight="1">
      <c r="A44" s="67"/>
      <c r="B44" s="68"/>
      <c r="C44" s="69"/>
      <c r="D44" s="70"/>
      <c r="E44" s="71"/>
      <c r="F44" s="66"/>
      <c r="G44" s="66"/>
    </row>
    <row r="45" spans="1:7" ht="16.5" customHeight="1">
      <c r="A45" s="67"/>
      <c r="B45" s="68"/>
      <c r="C45" s="69"/>
      <c r="D45" s="70"/>
      <c r="E45" s="71"/>
      <c r="F45" s="66"/>
      <c r="G45" s="66"/>
    </row>
    <row r="46" spans="1:7" ht="16.5" customHeight="1">
      <c r="A46" s="67"/>
      <c r="B46" s="26"/>
      <c r="C46" s="26"/>
      <c r="D46" s="26"/>
      <c r="E46" s="26"/>
      <c r="F46" s="26"/>
      <c r="G46" s="26"/>
    </row>
    <row r="47" spans="1:7" ht="16.5" customHeight="1">
      <c r="A47" s="67"/>
      <c r="B47" s="26"/>
      <c r="C47" s="26"/>
      <c r="D47" s="26"/>
      <c r="E47" s="26"/>
      <c r="F47" s="26"/>
      <c r="G47" s="26"/>
    </row>
    <row r="48" spans="1:7" ht="16.5" customHeight="1">
      <c r="A48" s="67"/>
      <c r="B48" s="26"/>
      <c r="C48" s="26"/>
      <c r="D48" s="26"/>
      <c r="E48" s="26"/>
      <c r="F48" s="26"/>
      <c r="G48" s="26"/>
    </row>
    <row r="49" spans="1:7" ht="16.5" customHeight="1">
      <c r="A49" s="67"/>
      <c r="B49" s="27"/>
      <c r="C49" s="27"/>
      <c r="D49" s="27"/>
      <c r="E49" s="27"/>
      <c r="F49" s="27"/>
      <c r="G49" s="27"/>
    </row>
    <row r="50" spans="1:7" ht="16.5" customHeight="1">
      <c r="A50" s="67"/>
      <c r="B50" s="27"/>
      <c r="C50" s="27"/>
      <c r="D50" s="27"/>
      <c r="E50" s="27"/>
      <c r="F50" s="27"/>
      <c r="G50" s="27"/>
    </row>
    <row r="51" spans="1:7" s="2" customFormat="1" ht="16.5" customHeight="1">
      <c r="A51" s="65"/>
      <c r="B51" s="26"/>
      <c r="C51" s="26"/>
      <c r="D51" s="26"/>
      <c r="E51" s="26"/>
      <c r="F51" s="26"/>
      <c r="G51" s="26"/>
    </row>
    <row r="52" spans="1:7" s="2" customFormat="1" ht="16.5" customHeight="1">
      <c r="A52" s="65"/>
      <c r="B52" s="72"/>
      <c r="C52" s="73"/>
      <c r="D52" s="73"/>
      <c r="E52" s="74"/>
      <c r="F52" s="75"/>
      <c r="G52" s="75"/>
    </row>
    <row r="53" spans="1:7" ht="16.5" customHeight="1">
      <c r="A53" s="65"/>
      <c r="B53" s="29"/>
      <c r="C53" s="30"/>
      <c r="D53" s="31"/>
      <c r="E53" s="31"/>
      <c r="F53" s="32"/>
      <c r="G53" s="32"/>
    </row>
    <row r="54" spans="1:7" ht="16.5" customHeight="1">
      <c r="A54" s="72"/>
      <c r="B54" s="8"/>
      <c r="C54" s="8"/>
      <c r="D54" s="8"/>
      <c r="E54" s="8"/>
      <c r="F54" s="24"/>
      <c r="G54" s="24"/>
    </row>
    <row r="55" spans="1:7" ht="16.5" customHeight="1">
      <c r="A55" s="26"/>
      <c r="B55" s="7"/>
      <c r="C55" s="8"/>
      <c r="D55" s="8"/>
      <c r="E55" s="8"/>
      <c r="F55" s="24"/>
      <c r="G55" s="24"/>
    </row>
    <row r="56" spans="2:7" s="8" customFormat="1" ht="16.5" customHeight="1">
      <c r="B56" s="20"/>
      <c r="C56" s="7"/>
      <c r="D56" s="7"/>
      <c r="E56" s="7"/>
      <c r="F56" s="23"/>
      <c r="G56" s="23"/>
    </row>
    <row r="57" spans="2:7" s="8" customFormat="1" ht="16.5" customHeight="1">
      <c r="B57" s="20"/>
      <c r="F57" s="24"/>
      <c r="G57" s="24"/>
    </row>
    <row r="58" spans="2:7" s="8" customFormat="1" ht="16.5" customHeight="1">
      <c r="B58" s="20"/>
      <c r="C58" s="10"/>
      <c r="D58" s="10"/>
      <c r="E58" s="10"/>
      <c r="F58" s="25"/>
      <c r="G58" s="25"/>
    </row>
    <row r="59" spans="2:7" s="8" customFormat="1" ht="16.5" customHeight="1">
      <c r="B59" s="20"/>
      <c r="C59" s="22"/>
      <c r="D59" s="7"/>
      <c r="E59" s="7"/>
      <c r="F59" s="23"/>
      <c r="G59" s="23"/>
    </row>
    <row r="60" spans="2:7" s="8" customFormat="1" ht="16.5" customHeight="1">
      <c r="B60" s="19"/>
      <c r="C60" s="21"/>
      <c r="D60" s="7"/>
      <c r="E60" s="7"/>
      <c r="F60" s="23"/>
      <c r="G60" s="23"/>
    </row>
    <row r="61" spans="2:7" s="8" customFormat="1" ht="16.5" customHeight="1">
      <c r="B61" s="19"/>
      <c r="C61" s="21"/>
      <c r="D61" s="7"/>
      <c r="E61" s="7"/>
      <c r="F61" s="23"/>
      <c r="G61" s="23"/>
    </row>
    <row r="71" spans="3:7" ht="16.5" customHeight="1">
      <c r="C71" s="19"/>
      <c r="D71" s="19"/>
      <c r="E71" s="20"/>
      <c r="F71" s="19"/>
      <c r="G71" s="19"/>
    </row>
    <row r="72" spans="4:7" ht="16.5" customHeight="1">
      <c r="D72" s="21"/>
      <c r="E72" s="22"/>
      <c r="F72" s="21"/>
      <c r="G72" s="21"/>
    </row>
    <row r="73" spans="4:5" ht="16.5" customHeight="1">
      <c r="D73" s="76"/>
      <c r="E73" s="77"/>
    </row>
    <row r="74" spans="4:5" ht="16.5" customHeight="1">
      <c r="D74" s="76"/>
      <c r="E74" s="77"/>
    </row>
    <row r="75" spans="3:7" ht="16.5" customHeight="1">
      <c r="C75" s="19"/>
      <c r="D75" s="19"/>
      <c r="E75" s="20"/>
      <c r="G75" s="19"/>
    </row>
    <row r="76" spans="4:5" ht="16.5" customHeight="1">
      <c r="D76" s="78"/>
      <c r="E76" s="79"/>
    </row>
    <row r="77" spans="4:5" ht="16.5" customHeight="1">
      <c r="D77" s="78"/>
      <c r="E77" s="79"/>
    </row>
    <row r="78" ht="16.5" customHeight="1">
      <c r="D78" s="23"/>
    </row>
    <row r="79" ht="16.5" customHeight="1">
      <c r="D79" s="23"/>
    </row>
    <row r="80" ht="16.5" customHeight="1">
      <c r="D80" s="23"/>
    </row>
    <row r="81" ht="16.5" customHeight="1">
      <c r="D81" s="23"/>
    </row>
    <row r="82" ht="16.5" customHeight="1">
      <c r="D82" s="23"/>
    </row>
    <row r="83" ht="16.5" customHeight="1">
      <c r="D83" s="23"/>
    </row>
    <row r="84" ht="16.5" customHeight="1">
      <c r="D84" s="23"/>
    </row>
    <row r="85" ht="16.5" customHeight="1">
      <c r="D85" s="23"/>
    </row>
    <row r="86" ht="16.5" customHeight="1">
      <c r="D86" s="23"/>
    </row>
    <row r="87" ht="16.5" customHeight="1">
      <c r="D87" s="23"/>
    </row>
    <row r="88" ht="16.5" customHeight="1">
      <c r="D88" s="23"/>
    </row>
    <row r="89" ht="16.5" customHeight="1">
      <c r="D89" s="23"/>
    </row>
    <row r="90" spans="3:4" ht="16.5" customHeight="1">
      <c r="C90" s="23"/>
      <c r="D90" s="23"/>
    </row>
  </sheetData>
  <sheetProtection/>
  <mergeCells count="7">
    <mergeCell ref="D73:D74"/>
    <mergeCell ref="A1:B2"/>
    <mergeCell ref="C1:C2"/>
    <mergeCell ref="F1:F2"/>
    <mergeCell ref="E1:E2"/>
    <mergeCell ref="D1:D2"/>
    <mergeCell ref="G1:G2"/>
  </mergeCells>
  <printOptions/>
  <pageMargins left="0.6299212598425197" right="0.2362204724409449" top="0.7480314960629921" bottom="0.7480314960629921" header="0.31496062992125984" footer="0.31496062992125984"/>
  <pageSetup firstPageNumber="6" useFirstPageNumber="1"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0.00390625" style="0" customWidth="1"/>
    <col min="2" max="2" width="14.140625" style="3" customWidth="1"/>
    <col min="3" max="4" width="9.140625" style="5" customWidth="1"/>
    <col min="5" max="5" width="12.7109375" style="0" bestFit="1" customWidth="1"/>
    <col min="6" max="6" width="15.7109375" style="0" customWidth="1"/>
  </cols>
  <sheetData>
    <row r="1" spans="2:4" ht="12.75">
      <c r="B1"/>
      <c r="C1"/>
      <c r="D1"/>
    </row>
    <row r="2" spans="2:4" ht="12.75">
      <c r="B2"/>
      <c r="C2"/>
      <c r="D2"/>
    </row>
    <row r="3" spans="1:6" ht="12.75">
      <c r="A3" s="17" t="s">
        <v>164</v>
      </c>
      <c r="B3" s="11"/>
      <c r="C3" s="11"/>
      <c r="D3" s="11"/>
      <c r="E3" s="11"/>
      <c r="F3" s="11"/>
    </row>
    <row r="4" spans="1:6" ht="12.75">
      <c r="A4" s="12" t="s">
        <v>131</v>
      </c>
      <c r="B4" s="18">
        <v>2611200</v>
      </c>
      <c r="C4" s="13"/>
      <c r="D4" s="4">
        <f>SUM(D5:D6)</f>
        <v>1</v>
      </c>
      <c r="E4" s="14"/>
      <c r="F4" s="15" t="e">
        <f>SUM(F5:F6)</f>
        <v>#REF!</v>
      </c>
    </row>
    <row r="5" spans="1:6" ht="12.75">
      <c r="A5" s="11" t="s">
        <v>150</v>
      </c>
      <c r="B5" s="14">
        <f>ROUND(B4*D5,2)</f>
        <v>2361830.4</v>
      </c>
      <c r="C5" s="11"/>
      <c r="D5" s="5">
        <v>0.9045</v>
      </c>
      <c r="E5" s="11"/>
      <c r="F5" s="14" t="e">
        <f>B5-#REF!</f>
        <v>#REF!</v>
      </c>
    </row>
    <row r="6" spans="1:6" ht="12.75">
      <c r="A6" s="12" t="s">
        <v>151</v>
      </c>
      <c r="B6" s="15">
        <f>ROUND(B4*D6,2)</f>
        <v>249369.6</v>
      </c>
      <c r="C6" s="13"/>
      <c r="D6" s="5">
        <v>0.0955</v>
      </c>
      <c r="E6" s="11"/>
      <c r="F6" s="14" t="e">
        <f>B6-#REF!</f>
        <v>#REF!</v>
      </c>
    </row>
    <row r="7" spans="2:4" ht="12.75">
      <c r="B7"/>
      <c r="C7"/>
      <c r="D7"/>
    </row>
    <row r="8" spans="2:4" ht="12.75">
      <c r="B8"/>
      <c r="C8"/>
      <c r="D8"/>
    </row>
    <row r="9" spans="1:6" ht="12.75">
      <c r="A9" s="12" t="s">
        <v>135</v>
      </c>
      <c r="B9" s="15" t="e">
        <f>SUM(B10:B11)</f>
        <v>#REF!</v>
      </c>
      <c r="C9" s="13" t="e">
        <f>SUM(C10:C11)</f>
        <v>#REF!</v>
      </c>
      <c r="D9" s="11"/>
      <c r="E9" s="14"/>
      <c r="F9" s="14" t="e">
        <f>'PONIKVE EKO OTOK KRK'!#REF!-'PONIKVE EKO OTOK KRK'!#REF!-'raspodjela troškova usluga'!B9</f>
        <v>#REF!</v>
      </c>
    </row>
    <row r="10" spans="1:6" ht="12.75">
      <c r="A10" s="11" t="s">
        <v>150</v>
      </c>
      <c r="B10" s="14" t="e">
        <f>#REF!-#REF!</f>
        <v>#REF!</v>
      </c>
      <c r="C10" s="16" t="e">
        <f>B10/B9</f>
        <v>#REF!</v>
      </c>
      <c r="D10" s="11"/>
      <c r="E10" s="14"/>
      <c r="F10" s="11"/>
    </row>
    <row r="11" spans="1:6" ht="12.75">
      <c r="A11" s="12" t="s">
        <v>151</v>
      </c>
      <c r="B11" s="15" t="e">
        <f>#REF!-#REF!</f>
        <v>#REF!</v>
      </c>
      <c r="C11" s="13" t="e">
        <f>B11/B9</f>
        <v>#REF!</v>
      </c>
      <c r="D11" s="11"/>
      <c r="E11" s="14"/>
      <c r="F11" s="11"/>
    </row>
    <row r="12" spans="2:4" ht="12.75">
      <c r="B12"/>
      <c r="C12"/>
      <c r="D12"/>
    </row>
    <row r="13" spans="2:4" ht="12.75">
      <c r="B13"/>
      <c r="C13"/>
      <c r="D13"/>
    </row>
    <row r="14" spans="1:6" ht="12.75">
      <c r="A14" s="12" t="s">
        <v>134</v>
      </c>
      <c r="B14" s="15" t="e">
        <f>SUM(B15:B16)</f>
        <v>#REF!</v>
      </c>
      <c r="C14" s="13" t="e">
        <f>SUM(C15:C16)</f>
        <v>#REF!</v>
      </c>
      <c r="D14" s="11"/>
      <c r="E14" s="14"/>
      <c r="F14" s="14" t="e">
        <f>B14-'PRIHODI EKO'!#REF!</f>
        <v>#REF!</v>
      </c>
    </row>
    <row r="15" spans="1:6" ht="12.75">
      <c r="A15" s="11" t="s">
        <v>150</v>
      </c>
      <c r="B15" s="14" t="e">
        <f>#REF!</f>
        <v>#REF!</v>
      </c>
      <c r="C15" s="16" t="e">
        <f>B15/B14</f>
        <v>#REF!</v>
      </c>
      <c r="D15" s="11"/>
      <c r="E15" s="11"/>
      <c r="F15" s="11"/>
    </row>
    <row r="16" spans="1:6" ht="12.75">
      <c r="A16" s="12" t="s">
        <v>151</v>
      </c>
      <c r="B16" s="15" t="e">
        <f>#REF!</f>
        <v>#REF!</v>
      </c>
      <c r="C16" s="13" t="e">
        <f>B16/B14</f>
        <v>#REF!</v>
      </c>
      <c r="D16" s="11"/>
      <c r="E16" s="11"/>
      <c r="F1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 Srdoč</cp:lastModifiedBy>
  <cp:lastPrinted>2023-10-06T07:37:40Z</cp:lastPrinted>
  <dcterms:created xsi:type="dcterms:W3CDTF">2008-09-23T12:22:55Z</dcterms:created>
  <dcterms:modified xsi:type="dcterms:W3CDTF">2023-10-06T07:37:48Z</dcterms:modified>
  <cp:category/>
  <cp:version/>
  <cp:contentType/>
  <cp:contentStatus/>
</cp:coreProperties>
</file>